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5635" windowHeight="10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9" i="1" l="1"/>
  <c r="C98" i="1"/>
  <c r="C92" i="1"/>
  <c r="C85" i="1"/>
  <c r="C83" i="1" s="1"/>
  <c r="C80" i="1"/>
  <c r="C71" i="1"/>
  <c r="C66" i="1" s="1"/>
  <c r="C67" i="1"/>
  <c r="C60" i="1"/>
  <c r="D52" i="1"/>
  <c r="D47" i="1" s="1"/>
  <c r="D46" i="1" s="1"/>
  <c r="E52" i="1"/>
  <c r="F52" i="1"/>
  <c r="F47" i="1" s="1"/>
  <c r="F46" i="1" s="1"/>
  <c r="G52" i="1"/>
  <c r="H52" i="1"/>
  <c r="H47" i="1" s="1"/>
  <c r="H46" i="1" s="1"/>
  <c r="I52" i="1"/>
  <c r="J52" i="1"/>
  <c r="J47" i="1" s="1"/>
  <c r="J46" i="1" s="1"/>
  <c r="K52" i="1"/>
  <c r="L52" i="1"/>
  <c r="L47" i="1" s="1"/>
  <c r="L46" i="1" s="1"/>
  <c r="M52" i="1"/>
  <c r="N52" i="1"/>
  <c r="N47" i="1" s="1"/>
  <c r="N46" i="1" s="1"/>
  <c r="O52" i="1"/>
  <c r="P52" i="1"/>
  <c r="P47" i="1" s="1"/>
  <c r="P46" i="1" s="1"/>
  <c r="C52" i="1"/>
  <c r="C56" i="1"/>
  <c r="C47" i="1"/>
  <c r="C46" i="1" s="1"/>
  <c r="C4" i="1"/>
  <c r="D99" i="1"/>
  <c r="E99" i="1"/>
  <c r="F99" i="1"/>
  <c r="G99" i="1"/>
  <c r="H99" i="1"/>
  <c r="I99" i="1"/>
  <c r="J99" i="1"/>
  <c r="K99" i="1"/>
  <c r="L99" i="1"/>
  <c r="M99" i="1"/>
  <c r="N99" i="1"/>
  <c r="O99" i="1"/>
  <c r="O98" i="1" s="1"/>
  <c r="O90" i="1" s="1"/>
  <c r="P99" i="1"/>
  <c r="D98" i="1"/>
  <c r="E98" i="1"/>
  <c r="F98" i="1"/>
  <c r="G98" i="1"/>
  <c r="H98" i="1"/>
  <c r="I98" i="1"/>
  <c r="J98" i="1"/>
  <c r="K98" i="1"/>
  <c r="L98" i="1"/>
  <c r="M98" i="1"/>
  <c r="N98" i="1"/>
  <c r="P98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D90" i="1"/>
  <c r="E90" i="1"/>
  <c r="F90" i="1"/>
  <c r="H90" i="1"/>
  <c r="I90" i="1"/>
  <c r="J90" i="1"/>
  <c r="K90" i="1"/>
  <c r="L90" i="1"/>
  <c r="M90" i="1"/>
  <c r="N90" i="1"/>
  <c r="P90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D75" i="1"/>
  <c r="D74" i="1" s="1"/>
  <c r="E75" i="1"/>
  <c r="E74" i="1" s="1"/>
  <c r="F75" i="1"/>
  <c r="F74" i="1" s="1"/>
  <c r="G75" i="1"/>
  <c r="G74" i="1" s="1"/>
  <c r="H75" i="1"/>
  <c r="H74" i="1" s="1"/>
  <c r="I75" i="1"/>
  <c r="I74" i="1" s="1"/>
  <c r="J75" i="1"/>
  <c r="J74" i="1" s="1"/>
  <c r="K75" i="1"/>
  <c r="K74" i="1" s="1"/>
  <c r="L75" i="1"/>
  <c r="L74" i="1" s="1"/>
  <c r="M75" i="1"/>
  <c r="M74" i="1" s="1"/>
  <c r="N75" i="1"/>
  <c r="N74" i="1" s="1"/>
  <c r="O75" i="1"/>
  <c r="O74" i="1" s="1"/>
  <c r="P75" i="1"/>
  <c r="P74" i="1" s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G66" i="1"/>
  <c r="K66" i="1"/>
  <c r="O66" i="1"/>
  <c r="D67" i="1"/>
  <c r="D66" i="1" s="1"/>
  <c r="E67" i="1"/>
  <c r="E66" i="1" s="1"/>
  <c r="F67" i="1"/>
  <c r="F66" i="1" s="1"/>
  <c r="G67" i="1"/>
  <c r="H67" i="1"/>
  <c r="H66" i="1" s="1"/>
  <c r="I67" i="1"/>
  <c r="I66" i="1" s="1"/>
  <c r="J67" i="1"/>
  <c r="J66" i="1" s="1"/>
  <c r="K67" i="1"/>
  <c r="L67" i="1"/>
  <c r="L66" i="1" s="1"/>
  <c r="M67" i="1"/>
  <c r="M66" i="1" s="1"/>
  <c r="N67" i="1"/>
  <c r="N66" i="1" s="1"/>
  <c r="O67" i="1"/>
  <c r="P67" i="1"/>
  <c r="P66" i="1" s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E47" i="1"/>
  <c r="E46" i="1" s="1"/>
  <c r="G47" i="1"/>
  <c r="G46" i="1" s="1"/>
  <c r="I47" i="1"/>
  <c r="I46" i="1" s="1"/>
  <c r="K47" i="1"/>
  <c r="K46" i="1" s="1"/>
  <c r="M47" i="1"/>
  <c r="M46" i="1" s="1"/>
  <c r="O47" i="1"/>
  <c r="O46" i="1" s="1"/>
  <c r="D4" i="1"/>
  <c r="E4" i="1"/>
  <c r="F4" i="1"/>
  <c r="G4" i="1"/>
  <c r="H4" i="1"/>
  <c r="I4" i="1"/>
  <c r="J4" i="1"/>
  <c r="K4" i="1"/>
  <c r="L4" i="1"/>
  <c r="M4" i="1"/>
  <c r="N4" i="1"/>
  <c r="O4" i="1"/>
  <c r="P4" i="1"/>
  <c r="C90" i="1" l="1"/>
  <c r="O105" i="1"/>
  <c r="G90" i="1"/>
  <c r="G105" i="1" s="1"/>
  <c r="H105" i="1"/>
  <c r="K105" i="1"/>
  <c r="L105" i="1"/>
  <c r="D105" i="1"/>
  <c r="N105" i="1"/>
  <c r="J105" i="1"/>
  <c r="F105" i="1"/>
  <c r="M105" i="1"/>
  <c r="I105" i="1"/>
  <c r="E105" i="1"/>
  <c r="P105" i="1"/>
</calcChain>
</file>

<file path=xl/sharedStrings.xml><?xml version="1.0" encoding="utf-8"?>
<sst xmlns="http://schemas.openxmlformats.org/spreadsheetml/2006/main" count="153" uniqueCount="133">
  <si>
    <t>Nr. crt.</t>
  </si>
  <si>
    <t>DENUMIRE PROGRAM</t>
  </si>
  <si>
    <t xml:space="preserve">MAI </t>
  </si>
  <si>
    <t>OCTOMBRIE</t>
  </si>
  <si>
    <t>NOIEMBRIE</t>
  </si>
  <si>
    <t>TOTAL  ACT.CURENTA    AN 2022</t>
  </si>
  <si>
    <t xml:space="preserve">IANUARIE </t>
  </si>
  <si>
    <t xml:space="preserve">MARTIE  </t>
  </si>
  <si>
    <t xml:space="preserve">APRILIE </t>
  </si>
  <si>
    <t xml:space="preserve">IUNIE     </t>
  </si>
  <si>
    <t>IULIE</t>
  </si>
  <si>
    <t>PN diagn.+trat. pentru boli rare, din care:</t>
  </si>
  <si>
    <t>a)</t>
  </si>
  <si>
    <t>Boli neurologice degenerative / forme cronice</t>
  </si>
  <si>
    <t>SP.CL.de Recuperare</t>
  </si>
  <si>
    <t>SP.CL. De Neurochirurgie</t>
  </si>
  <si>
    <t>b)</t>
  </si>
  <si>
    <t>Boli neurologice degenerative / 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</si>
  <si>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</si>
  <si>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</si>
  <si>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</si>
  <si>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</si>
  <si>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</si>
  <si>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</si>
  <si>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e)</t>
  </si>
  <si>
    <t>Boala Fabry adulti Sp.Parhon</t>
  </si>
  <si>
    <t>f)</t>
  </si>
  <si>
    <t>BOALA POMPE</t>
  </si>
  <si>
    <t>Boala Pompe - Sp.Sf.Maria</t>
  </si>
  <si>
    <t>Boala Pompe - Sp.Parhon</t>
  </si>
  <si>
    <t>g)</t>
  </si>
  <si>
    <t>MUCOVISCIDOZA - copii</t>
  </si>
  <si>
    <t>h)</t>
  </si>
  <si>
    <t>MUCOVISCIDOZA - adulti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</si>
  <si>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</si>
  <si>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</si>
  <si>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</si>
  <si>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</si>
  <si>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</si>
  <si>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</si>
  <si>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</si>
  <si>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Scleroza sistemica/ulcere digitale Sp.Recuperare</t>
  </si>
  <si>
    <t>l)</t>
  </si>
  <si>
    <t xml:space="preserve">Purpura trombocitopenica imuna cronica </t>
  </si>
  <si>
    <t>Purpura tromb.ambulator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</si>
  <si>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</si>
  <si>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</si>
  <si>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</si>
  <si>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</si>
  <si>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</si>
  <si>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</si>
  <si>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</si>
  <si>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</si>
  <si>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</si>
  <si>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</si>
  <si>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</si>
  <si>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</si>
  <si>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</si>
  <si>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</si>
  <si>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</si>
  <si>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</si>
  <si>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v)</t>
  </si>
  <si>
    <t>Limfangioleiomiomatoza</t>
  </si>
  <si>
    <t>w)</t>
  </si>
  <si>
    <t>Scleroza tuberoasa - Sp.Parhon</t>
  </si>
  <si>
    <t>x)</t>
  </si>
  <si>
    <t>Hemoglobinurie paroxistica noct.Sp.Sf.Spiridon</t>
  </si>
  <si>
    <t>y)</t>
  </si>
  <si>
    <t>Sindrom hemolitic uremic atipic (SHUa) Sp.Sf.Maria</t>
  </si>
  <si>
    <t>z)</t>
  </si>
  <si>
    <t>Amiloidoza cu transtiretina Sp.Sf.Spiridon</t>
  </si>
  <si>
    <t>Atrofie musculara spinala</t>
  </si>
  <si>
    <t>PN de tratament al bolilor neurologice</t>
  </si>
  <si>
    <t>PN de trat.al hemofiliei si talasemiei :</t>
  </si>
  <si>
    <t>* HEMOFILIE FARA INHIBITORI</t>
  </si>
  <si>
    <t>hemofilie substitutie profilactica intermitenta / scurta durata - Sf.Spiridon</t>
  </si>
  <si>
    <t>Hemofilie substitutie profilactica continua</t>
  </si>
  <si>
    <t>Hemofilie substitutie profilactica continua - Sf.Maria</t>
  </si>
  <si>
    <t>Hemofilie substitutie profilactica continua - Sp.Sf.Spiridon</t>
  </si>
  <si>
    <t>hemofilie tratament "on demand"</t>
  </si>
  <si>
    <t>Sp.de Copii Sf.Maria</t>
  </si>
  <si>
    <t>* HEMOFILIE CU INHIBITORI</t>
  </si>
  <si>
    <t>hemofilie cu inhib.-trat. de oprire a sangerarilor</t>
  </si>
  <si>
    <t>hemofilie cu inhib.-trat. de oprire a sangerarilor - Sf.Spiridon</t>
  </si>
  <si>
    <t>hemofilie cu inhib.-trat. de oprire a sangerarilor - Sf.Maria</t>
  </si>
  <si>
    <t>hemofilie cong. cu inhibitori - profilaxia sec. pe termen scurt / intermitenta - Sf.Spiridon</t>
  </si>
  <si>
    <t>hemofilie cu interv.chirurg./ortopedice</t>
  </si>
  <si>
    <t>hemof. interv.chirurg./ortop. Sf.Maria</t>
  </si>
  <si>
    <t>hemof.interv.chirurg./ortop. Sf.Spiridon</t>
  </si>
  <si>
    <t>hemof. dobandita clin. manifesta - Sp.Sf.Spiridon</t>
  </si>
  <si>
    <t>Deficit congenital de factor VII Sp.Sf.Spiridon</t>
  </si>
  <si>
    <t>talasemie - Sf.Maria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</si>
  <si>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</si>
  <si>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</si>
  <si>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</si>
  <si>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</si>
  <si>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</si>
  <si>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</si>
  <si>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</si>
  <si>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</si>
  <si>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</si>
  <si>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</si>
  <si>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</si>
  <si>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prin carenta de iod</t>
  </si>
  <si>
    <t>Gusa prin tireomegalie - prolif.maligna</t>
  </si>
  <si>
    <t>IRO- Gusa prin tireomegalie - prolif.maligna</t>
  </si>
  <si>
    <t>PN transplant org.,tes.celule</t>
  </si>
  <si>
    <t xml:space="preserve"> ambulatoriu- stare postransplant</t>
  </si>
  <si>
    <t>Transplant hepatic - recidiva hep.cronica - Sp.Sf.Spiridon</t>
  </si>
  <si>
    <t>Subprogram trat. afectiuni oncologice</t>
  </si>
  <si>
    <t>spitale</t>
  </si>
  <si>
    <t>Institutul Oncologic</t>
  </si>
  <si>
    <t>Centrul de oncologie EUROCLINIC</t>
  </si>
  <si>
    <t>Spital Sf.Maria</t>
  </si>
  <si>
    <t>MNT HEALTHCARE EUROPE</t>
  </si>
  <si>
    <t>Sume pentru contracte COST VOLUM</t>
  </si>
  <si>
    <t>Subpr. bolnavi afect.oncol. ambulator</t>
  </si>
  <si>
    <t>COST VOLUM SPITAL onco</t>
  </si>
  <si>
    <t>PN boli rare - purp.tromb. imuna cronica -  Sp.Sf.Spiridon</t>
  </si>
  <si>
    <t>PN boli rare - purp.trombocitopenica imuna cronica - Sp.Sf.Maria</t>
  </si>
  <si>
    <t>PN boli rare- medicamente incluse conditionat :</t>
  </si>
  <si>
    <t>Med.incl.conditionat-purpura trombocit CV</t>
  </si>
  <si>
    <t>Med.incl.conditionat-hemofilie CV</t>
  </si>
  <si>
    <t>PN boli rare-mucoviscidoza ambulator</t>
  </si>
  <si>
    <t>PN trat. boli neuro.-Sp.Recuperare</t>
  </si>
  <si>
    <t>TOTAL GENERAL MEDICAM.</t>
  </si>
  <si>
    <t xml:space="preserve">AUGUST </t>
  </si>
  <si>
    <t xml:space="preserve">SEPTEMBRIE </t>
  </si>
  <si>
    <t>DECEMBRIE</t>
  </si>
  <si>
    <t>TOTAL  BENEF.OUG 15 2022</t>
  </si>
  <si>
    <t xml:space="preserve">FEBRUARIE </t>
  </si>
  <si>
    <t>VALORI DE CONTRACT MEDICAMENTE PNS 2022</t>
  </si>
  <si>
    <t>Sp.Sf.Maria - med.incl.cond.hemofilie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</si>
</sst>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b/>
      <i/>
      <sz val="8"/>
      <color theme="3"/>
      <name val="Arial"/>
      <family val="2"/>
    </font>
    <font>
      <b/>
      <i/>
      <sz val="9"/>
      <color theme="3"/>
      <name val="Arial"/>
      <family val="2"/>
    </font>
    <font>
      <b/>
      <i/>
      <sz val="10"/>
      <color theme="3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vertical="center" wrapText="1"/>
    </xf>
    <xf numFmtId="4" fontId="4" fillId="5" borderId="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3" fontId="2" fillId="6" borderId="4" xfId="0" applyNumberFormat="1" applyFont="1" applyFill="1" applyBorder="1" applyAlignment="1">
      <alignment horizontal="center" vertical="center"/>
    </xf>
    <xf numFmtId="4" fontId="1" fillId="6" borderId="5" xfId="0" applyNumberFormat="1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4" fontId="4" fillId="5" borderId="5" xfId="0" applyNumberFormat="1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4" fontId="7" fillId="6" borderId="5" xfId="0" applyNumberFormat="1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3" fontId="5" fillId="6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4" fontId="6" fillId="2" borderId="4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3" fontId="9" fillId="6" borderId="4" xfId="0" applyNumberFormat="1" applyFont="1" applyFill="1" applyBorder="1" applyAlignment="1">
      <alignment horizontal="center" vertical="center"/>
    </xf>
    <xf numFmtId="4" fontId="10" fillId="6" borderId="5" xfId="0" applyNumberFormat="1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3" fontId="10" fillId="6" borderId="5" xfId="1" applyNumberFormat="1" applyFont="1" applyFill="1" applyBorder="1" applyAlignment="1">
      <alignment horizontal="left" vertical="center" wrapText="1"/>
    </xf>
    <xf numFmtId="3" fontId="13" fillId="6" borderId="4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vertical="center" wrapText="1"/>
    </xf>
    <xf numFmtId="3" fontId="14" fillId="6" borderId="4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3" fontId="5" fillId="6" borderId="4" xfId="0" applyNumberFormat="1" applyFont="1" applyFill="1" applyBorder="1" applyAlignment="1">
      <alignment vertical="center"/>
    </xf>
    <xf numFmtId="3" fontId="5" fillId="7" borderId="4" xfId="0" applyNumberFormat="1" applyFont="1" applyFill="1" applyBorder="1" applyAlignment="1">
      <alignment horizontal="center" vertical="center"/>
    </xf>
    <xf numFmtId="4" fontId="1" fillId="7" borderId="5" xfId="0" applyNumberFormat="1" applyFont="1" applyFill="1" applyBorder="1" applyAlignment="1">
      <alignment vertical="center" wrapText="1"/>
    </xf>
    <xf numFmtId="4" fontId="4" fillId="7" borderId="5" xfId="0" applyNumberFormat="1" applyFont="1" applyFill="1" applyBorder="1" applyAlignment="1">
      <alignment vertical="center"/>
    </xf>
    <xf numFmtId="3" fontId="5" fillId="8" borderId="4" xfId="0" applyNumberFormat="1" applyFont="1" applyFill="1" applyBorder="1" applyAlignment="1">
      <alignment horizontal="center" vertical="center"/>
    </xf>
    <xf numFmtId="4" fontId="1" fillId="8" borderId="5" xfId="0" applyNumberFormat="1" applyFont="1" applyFill="1" applyBorder="1" applyAlignment="1">
      <alignment vertical="center" wrapText="1"/>
    </xf>
    <xf numFmtId="4" fontId="4" fillId="8" borderId="5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3" fontId="6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vertical="center" wrapText="1"/>
    </xf>
    <xf numFmtId="4" fontId="8" fillId="5" borderId="5" xfId="0" applyNumberFormat="1" applyFont="1" applyFill="1" applyBorder="1" applyAlignment="1">
      <alignment vertical="center" wrapText="1"/>
    </xf>
    <xf numFmtId="3" fontId="2" fillId="8" borderId="4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21"/>
  <sheetViews>
    <sheetView tabSelected="1" workbookViewId="0">
      <selection activeCell="A4" sqref="A4:XFD105"/>
    </sheetView>
  </sheetViews>
  <sheetFormatPr defaultColWidth="9" defaultRowHeight="12" x14ac:dyDescent="0.25"/>
  <cols>
    <col min="1" max="1" width="3.85546875" style="71" customWidth="1"/>
    <col min="2" max="2" width="43.42578125" style="67" customWidth="1"/>
    <col min="3" max="4" width="13.85546875" style="68" customWidth="1"/>
    <col min="5" max="5" width="14" style="69" customWidth="1"/>
    <col min="6" max="6" width="13.85546875" style="68" customWidth="1"/>
    <col min="7" max="7" width="14.28515625" style="68" customWidth="1"/>
    <col min="8" max="8" width="14.140625" style="68" customWidth="1"/>
    <col min="9" max="9" width="13.42578125" style="68" customWidth="1"/>
    <col min="10" max="10" width="13.7109375" style="68" customWidth="1"/>
    <col min="11" max="11" width="13.5703125" style="68" customWidth="1"/>
    <col min="12" max="12" width="13.7109375" style="68" customWidth="1"/>
    <col min="13" max="13" width="14.140625" style="68" customWidth="1"/>
    <col min="14" max="14" width="13.85546875" style="68" customWidth="1"/>
    <col min="15" max="15" width="14.5703125" style="68" customWidth="1"/>
    <col min="16" max="16" width="11.5703125" style="68" customWidth="1"/>
    <col min="17" max="17" width="13.140625" style="2" customWidth="1"/>
    <col min="18" max="66" width="9" style="2"/>
    <col min="67" max="16384" width="9" style="10"/>
  </cols>
  <sheetData>
    <row r="1" spans="1:66" s="2" customFormat="1" ht="19.5" customHeight="1" thickBot="1" x14ac:dyDescent="0.3">
      <c r="A1" s="89" t="s">
        <v>131</v>
      </c>
      <c r="B1" s="89"/>
      <c r="C1" s="1"/>
      <c r="D1" s="1"/>
      <c r="E1" s="3"/>
      <c r="F1" s="1"/>
      <c r="G1" s="1"/>
      <c r="H1" s="4"/>
      <c r="I1" s="1"/>
      <c r="J1" s="1"/>
      <c r="K1" s="1"/>
      <c r="L1" s="1"/>
      <c r="M1" s="1"/>
      <c r="N1" s="1"/>
      <c r="O1" s="1"/>
      <c r="P1" s="1"/>
    </row>
    <row r="2" spans="1:66" s="82" customFormat="1" ht="22.5" customHeight="1" x14ac:dyDescent="0.25">
      <c r="A2" s="6" t="s">
        <v>0</v>
      </c>
      <c r="B2" s="7" t="s">
        <v>1</v>
      </c>
      <c r="C2" s="80" t="s">
        <v>6</v>
      </c>
      <c r="D2" s="8" t="s">
        <v>130</v>
      </c>
      <c r="E2" s="78" t="s">
        <v>7</v>
      </c>
      <c r="F2" s="80" t="s">
        <v>8</v>
      </c>
      <c r="G2" s="80" t="s">
        <v>2</v>
      </c>
      <c r="H2" s="80" t="s">
        <v>9</v>
      </c>
      <c r="I2" s="72" t="s">
        <v>10</v>
      </c>
      <c r="J2" s="80" t="s">
        <v>126</v>
      </c>
      <c r="K2" s="80" t="s">
        <v>127</v>
      </c>
      <c r="L2" s="80" t="s">
        <v>3</v>
      </c>
      <c r="M2" s="8" t="s">
        <v>4</v>
      </c>
      <c r="N2" s="8" t="s">
        <v>128</v>
      </c>
      <c r="O2" s="9" t="s">
        <v>5</v>
      </c>
      <c r="P2" s="9" t="s">
        <v>129</v>
      </c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</row>
    <row r="3" spans="1:66" s="82" customFormat="1" ht="11.25" x14ac:dyDescent="0.25">
      <c r="A3" s="11"/>
      <c r="B3" s="12"/>
      <c r="C3" s="81"/>
      <c r="D3" s="13"/>
      <c r="E3" s="79"/>
      <c r="F3" s="81"/>
      <c r="G3" s="81"/>
      <c r="H3" s="81"/>
      <c r="I3" s="73"/>
      <c r="J3" s="81"/>
      <c r="K3" s="81"/>
      <c r="L3" s="81"/>
      <c r="M3" s="13"/>
      <c r="N3" s="13"/>
      <c r="O3" s="14"/>
      <c r="P3" s="14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</row>
    <row r="4" spans="1:66" ht="21" customHeight="1" x14ac:dyDescent="0.25">
      <c r="A4" s="15">
        <v>1</v>
      </c>
      <c r="B4" s="16" t="s">
        <v>11</v>
      </c>
      <c r="C4" s="17">
        <f t="shared" ref="C4:P4" si="0">C5+C8+C11+C12+C15+C16+C19+C20+C21+C22+C25+C26+C30+C31+C32+C33+C34+C35+C36+C37+C38+C39+C40+C41+C42+C43</f>
        <v>975197.57</v>
      </c>
      <c r="D4" s="17">
        <f t="shared" si="0"/>
        <v>1278538.8399999999</v>
      </c>
      <c r="E4" s="17">
        <f t="shared" si="0"/>
        <v>975649.80999999994</v>
      </c>
      <c r="F4" s="17">
        <f t="shared" si="0"/>
        <v>1000571.1600000003</v>
      </c>
      <c r="G4" s="17">
        <f t="shared" si="0"/>
        <v>1869506.49</v>
      </c>
      <c r="H4" s="17">
        <f t="shared" si="0"/>
        <v>1763902.1300000001</v>
      </c>
      <c r="I4" s="17">
        <f t="shared" si="0"/>
        <v>930514.7799999998</v>
      </c>
      <c r="J4" s="17">
        <f t="shared" si="0"/>
        <v>2465125.12</v>
      </c>
      <c r="K4" s="17">
        <f t="shared" si="0"/>
        <v>3118808.16</v>
      </c>
      <c r="L4" s="17">
        <f t="shared" si="0"/>
        <v>3360582.43</v>
      </c>
      <c r="M4" s="17">
        <f t="shared" si="0"/>
        <v>5128345.9799999995</v>
      </c>
      <c r="N4" s="17">
        <f t="shared" si="0"/>
        <v>4503642.68</v>
      </c>
      <c r="O4" s="17">
        <f t="shared" si="0"/>
        <v>27370385.150000006</v>
      </c>
      <c r="P4" s="17">
        <f t="shared" si="0"/>
        <v>0</v>
      </c>
      <c r="Q4" s="84"/>
    </row>
    <row r="5" spans="1:66" s="21" customFormat="1" ht="21" customHeight="1" x14ac:dyDescent="0.25">
      <c r="A5" s="18" t="s">
        <v>12</v>
      </c>
      <c r="B5" s="19" t="s">
        <v>13</v>
      </c>
      <c r="C5" s="20">
        <v>0</v>
      </c>
      <c r="D5" s="20">
        <v>202397.66</v>
      </c>
      <c r="E5" s="20">
        <v>0</v>
      </c>
      <c r="F5" s="20">
        <v>152084.98000000001</v>
      </c>
      <c r="G5" s="20">
        <v>0</v>
      </c>
      <c r="H5" s="20">
        <v>1746.96</v>
      </c>
      <c r="I5" s="20">
        <v>156379.35999999999</v>
      </c>
      <c r="J5" s="20">
        <v>50654.479999999981</v>
      </c>
      <c r="K5" s="20">
        <v>126636.20000000001</v>
      </c>
      <c r="L5" s="20">
        <v>151963.44000000006</v>
      </c>
      <c r="M5" s="20">
        <v>113972.58</v>
      </c>
      <c r="N5" s="20">
        <v>329477.43</v>
      </c>
      <c r="O5" s="20">
        <v>1285313.0900000001</v>
      </c>
      <c r="P5" s="20">
        <v>0</v>
      </c>
      <c r="Q5" s="8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s="25" customFormat="1" ht="21" customHeight="1" x14ac:dyDescent="0.25">
      <c r="A6" s="22"/>
      <c r="B6" s="23" t="s">
        <v>14</v>
      </c>
      <c r="C6" s="24">
        <v>0</v>
      </c>
      <c r="D6" s="24">
        <v>144799.44</v>
      </c>
      <c r="E6" s="24">
        <v>0</v>
      </c>
      <c r="F6" s="24">
        <v>152084.98000000001</v>
      </c>
      <c r="G6" s="24">
        <v>0</v>
      </c>
      <c r="H6" s="24">
        <v>0</v>
      </c>
      <c r="I6" s="24">
        <v>45589.03</v>
      </c>
      <c r="J6" s="24">
        <v>50654.479999999981</v>
      </c>
      <c r="K6" s="24">
        <v>126636.20000000001</v>
      </c>
      <c r="L6" s="24">
        <v>151963.44000000006</v>
      </c>
      <c r="M6" s="24">
        <v>113972.58</v>
      </c>
      <c r="N6" s="24">
        <v>101308.96</v>
      </c>
      <c r="O6" s="24">
        <v>887009.1100000001</v>
      </c>
      <c r="P6" s="24">
        <v>0</v>
      </c>
      <c r="Q6" s="8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s="25" customFormat="1" ht="21" customHeight="1" x14ac:dyDescent="0.25">
      <c r="A7" s="22"/>
      <c r="B7" s="23" t="s">
        <v>15</v>
      </c>
      <c r="C7" s="24">
        <v>0</v>
      </c>
      <c r="D7" s="24">
        <v>57598.22</v>
      </c>
      <c r="E7" s="24">
        <v>0</v>
      </c>
      <c r="F7" s="24">
        <v>0</v>
      </c>
      <c r="G7" s="24">
        <v>0</v>
      </c>
      <c r="H7" s="24">
        <v>1746.96</v>
      </c>
      <c r="I7" s="24">
        <v>110790.33</v>
      </c>
      <c r="J7" s="24">
        <v>0</v>
      </c>
      <c r="K7" s="24">
        <v>0</v>
      </c>
      <c r="L7" s="24">
        <v>0</v>
      </c>
      <c r="M7" s="24">
        <v>0</v>
      </c>
      <c r="N7" s="24">
        <v>228168.47</v>
      </c>
      <c r="O7" s="24">
        <v>398303.98</v>
      </c>
      <c r="P7" s="24">
        <v>0</v>
      </c>
      <c r="Q7" s="8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s="21" customFormat="1" ht="21" customHeight="1" x14ac:dyDescent="0.25">
      <c r="A8" s="18" t="s">
        <v>16</v>
      </c>
      <c r="B8" s="19" t="s">
        <v>17</v>
      </c>
      <c r="C8" s="26">
        <v>138876.91</v>
      </c>
      <c r="D8" s="26">
        <v>154069.69999999998</v>
      </c>
      <c r="E8" s="26">
        <v>0</v>
      </c>
      <c r="F8" s="26">
        <v>88743.25</v>
      </c>
      <c r="G8" s="26">
        <v>54863.770000000019</v>
      </c>
      <c r="H8" s="26">
        <v>143521.53</v>
      </c>
      <c r="I8" s="26">
        <v>83061.679999999993</v>
      </c>
      <c r="J8" s="26">
        <v>89015.830000000016</v>
      </c>
      <c r="K8" s="26">
        <v>158813.33000000002</v>
      </c>
      <c r="L8" s="26">
        <v>171459.82999999996</v>
      </c>
      <c r="M8" s="26">
        <v>203041.15000000002</v>
      </c>
      <c r="N8" s="26">
        <v>364062.18</v>
      </c>
      <c r="O8" s="26">
        <v>1649529.16</v>
      </c>
      <c r="P8" s="26">
        <v>0</v>
      </c>
      <c r="Q8" s="8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s="25" customFormat="1" ht="21" customHeight="1" x14ac:dyDescent="0.25">
      <c r="A9" s="22"/>
      <c r="B9" s="23" t="s">
        <v>15</v>
      </c>
      <c r="C9" s="24">
        <v>138876.91</v>
      </c>
      <c r="D9" s="24">
        <v>154069.69999999998</v>
      </c>
      <c r="E9" s="24">
        <v>0</v>
      </c>
      <c r="F9" s="24">
        <v>88743.25</v>
      </c>
      <c r="G9" s="24">
        <v>54863.770000000019</v>
      </c>
      <c r="H9" s="24">
        <v>143521.53</v>
      </c>
      <c r="I9" s="24">
        <v>83061.679999999993</v>
      </c>
      <c r="J9" s="24">
        <v>89015.830000000016</v>
      </c>
      <c r="K9" s="24">
        <v>158813.33000000002</v>
      </c>
      <c r="L9" s="24">
        <v>171459.82999999996</v>
      </c>
      <c r="M9" s="24">
        <v>203041.15000000002</v>
      </c>
      <c r="N9" s="24">
        <v>364062.18</v>
      </c>
      <c r="O9" s="24">
        <v>1649529.16</v>
      </c>
      <c r="P9" s="24">
        <v>0</v>
      </c>
      <c r="Q9" s="8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s="25" customFormat="1" ht="21" customHeight="1" x14ac:dyDescent="0.25">
      <c r="A10" s="22"/>
      <c r="B10" s="23" t="s">
        <v>14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8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s="30" customFormat="1" ht="21" customHeight="1" x14ac:dyDescent="0.25">
      <c r="A11" s="27" t="s">
        <v>18</v>
      </c>
      <c r="B11" s="28" t="s">
        <v>19</v>
      </c>
      <c r="C11" s="29">
        <v>5990.65</v>
      </c>
      <c r="D11" s="29">
        <v>4005.77</v>
      </c>
      <c r="E11" s="29">
        <v>4452.57</v>
      </c>
      <c r="F11" s="29">
        <v>4452.5700000000006</v>
      </c>
      <c r="G11" s="29">
        <v>5869.29</v>
      </c>
      <c r="H11" s="29">
        <v>4047.7800000000007</v>
      </c>
      <c r="I11" s="29">
        <v>5262.09</v>
      </c>
      <c r="J11" s="29">
        <v>4061.26</v>
      </c>
      <c r="K11" s="24">
        <v>6071.6300000000019</v>
      </c>
      <c r="L11" s="24">
        <v>5262.0999999999995</v>
      </c>
      <c r="M11" s="24">
        <v>6071.47</v>
      </c>
      <c r="N11" s="24">
        <v>5261.94</v>
      </c>
      <c r="O11" s="29">
        <v>60809.119999999995</v>
      </c>
      <c r="P11" s="24">
        <v>0</v>
      </c>
      <c r="Q11" s="8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</row>
    <row r="12" spans="1:66" s="21" customFormat="1" ht="21" customHeight="1" x14ac:dyDescent="0.25">
      <c r="A12" s="18" t="s">
        <v>20</v>
      </c>
      <c r="B12" s="19" t="s">
        <v>21</v>
      </c>
      <c r="C12" s="20">
        <v>0</v>
      </c>
      <c r="D12" s="20">
        <v>79998.45</v>
      </c>
      <c r="E12" s="20">
        <v>52731.54</v>
      </c>
      <c r="F12" s="20">
        <v>36885.300000000003</v>
      </c>
      <c r="G12" s="20">
        <v>110525.5</v>
      </c>
      <c r="H12" s="20">
        <v>78759.39</v>
      </c>
      <c r="I12" s="20">
        <v>0</v>
      </c>
      <c r="J12" s="20">
        <v>54650.33</v>
      </c>
      <c r="K12" s="20">
        <v>70603.75</v>
      </c>
      <c r="L12" s="20">
        <v>6.8212102632969618E-13</v>
      </c>
      <c r="M12" s="20">
        <v>6474.5999999999767</v>
      </c>
      <c r="N12" s="20">
        <v>382257.52</v>
      </c>
      <c r="O12" s="20">
        <v>872886.37999999989</v>
      </c>
      <c r="P12" s="20">
        <v>0</v>
      </c>
      <c r="Q12" s="8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s="25" customFormat="1" ht="21" customHeight="1" x14ac:dyDescent="0.25">
      <c r="A13" s="31"/>
      <c r="B13" s="23" t="s">
        <v>22</v>
      </c>
      <c r="C13" s="24">
        <v>0</v>
      </c>
      <c r="D13" s="24">
        <v>79998.45</v>
      </c>
      <c r="E13" s="24">
        <v>52731.54</v>
      </c>
      <c r="F13" s="24">
        <v>36885.300000000003</v>
      </c>
      <c r="G13" s="24">
        <v>110525.5</v>
      </c>
      <c r="H13" s="24">
        <v>69722.42</v>
      </c>
      <c r="I13" s="24">
        <v>0</v>
      </c>
      <c r="J13" s="24">
        <v>54650.33</v>
      </c>
      <c r="K13" s="24">
        <v>70603.75</v>
      </c>
      <c r="L13" s="24">
        <v>0</v>
      </c>
      <c r="M13" s="24">
        <v>6474.5999999999767</v>
      </c>
      <c r="N13" s="24">
        <v>382257.52</v>
      </c>
      <c r="O13" s="24">
        <v>863849.40999999992</v>
      </c>
      <c r="P13" s="24">
        <v>0</v>
      </c>
      <c r="Q13" s="8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s="25" customFormat="1" ht="21" customHeight="1" x14ac:dyDescent="0.25">
      <c r="A14" s="31"/>
      <c r="B14" s="23" t="s">
        <v>23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9036.9699999999993</v>
      </c>
      <c r="I14" s="24">
        <v>0</v>
      </c>
      <c r="J14" s="24">
        <v>0</v>
      </c>
      <c r="K14" s="24">
        <v>0</v>
      </c>
      <c r="L14" s="24">
        <v>6.8212102632969618E-13</v>
      </c>
      <c r="M14" s="24">
        <v>0</v>
      </c>
      <c r="N14" s="24">
        <v>0</v>
      </c>
      <c r="O14" s="24">
        <v>9036.9699999999993</v>
      </c>
      <c r="P14" s="24">
        <v>0</v>
      </c>
      <c r="Q14" s="8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s="25" customFormat="1" ht="21" customHeight="1" x14ac:dyDescent="0.25">
      <c r="A15" s="31" t="s">
        <v>24</v>
      </c>
      <c r="B15" s="23" t="s">
        <v>25</v>
      </c>
      <c r="C15" s="24">
        <v>115631.64</v>
      </c>
      <c r="D15" s="24">
        <v>115631.64</v>
      </c>
      <c r="E15" s="24">
        <v>118874.31</v>
      </c>
      <c r="F15" s="24">
        <v>118874.31</v>
      </c>
      <c r="G15" s="24">
        <v>130761.74</v>
      </c>
      <c r="H15" s="24">
        <v>118874.31</v>
      </c>
      <c r="I15" s="24">
        <v>106986.88</v>
      </c>
      <c r="J15" s="24">
        <v>106986.88</v>
      </c>
      <c r="K15" s="24">
        <v>106986.88</v>
      </c>
      <c r="L15" s="24">
        <v>95099.45</v>
      </c>
      <c r="M15" s="24">
        <v>106986.88</v>
      </c>
      <c r="N15" s="24">
        <v>118874.31</v>
      </c>
      <c r="O15" s="24">
        <v>1360569.23</v>
      </c>
      <c r="P15" s="24">
        <v>0</v>
      </c>
      <c r="Q15" s="8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s="25" customFormat="1" ht="21" customHeight="1" x14ac:dyDescent="0.25">
      <c r="A16" s="18" t="s">
        <v>26</v>
      </c>
      <c r="B16" s="19" t="s">
        <v>27</v>
      </c>
      <c r="C16" s="20">
        <v>239357.23</v>
      </c>
      <c r="D16" s="20">
        <v>149342.54999999999</v>
      </c>
      <c r="E16" s="20">
        <v>249401.52</v>
      </c>
      <c r="F16" s="20">
        <v>76423.210000000006</v>
      </c>
      <c r="G16" s="20">
        <v>241336.46000000002</v>
      </c>
      <c r="H16" s="20">
        <v>494739.75</v>
      </c>
      <c r="I16" s="20">
        <v>4022.2699999999895</v>
      </c>
      <c r="J16" s="20">
        <v>120758.47999999998</v>
      </c>
      <c r="K16" s="20">
        <v>627944.11</v>
      </c>
      <c r="L16" s="20">
        <v>36227.549999999988</v>
      </c>
      <c r="M16" s="20">
        <v>40252.83</v>
      </c>
      <c r="N16" s="20">
        <v>0</v>
      </c>
      <c r="O16" s="20">
        <v>2279805.96</v>
      </c>
      <c r="P16" s="20">
        <v>0</v>
      </c>
      <c r="Q16" s="84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s="25" customFormat="1" ht="21" customHeight="1" x14ac:dyDescent="0.25">
      <c r="A17" s="22"/>
      <c r="B17" s="23" t="s">
        <v>28</v>
      </c>
      <c r="C17" s="24">
        <v>0</v>
      </c>
      <c r="D17" s="24">
        <v>0</v>
      </c>
      <c r="E17" s="24">
        <v>199123.09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199123.09</v>
      </c>
      <c r="P17" s="24">
        <v>0</v>
      </c>
      <c r="Q17" s="84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s="25" customFormat="1" ht="21" customHeight="1" x14ac:dyDescent="0.25">
      <c r="A18" s="22"/>
      <c r="B18" s="23" t="s">
        <v>29</v>
      </c>
      <c r="C18" s="24">
        <v>239357.23</v>
      </c>
      <c r="D18" s="24">
        <v>149342.54999999999</v>
      </c>
      <c r="E18" s="24">
        <v>50278.43</v>
      </c>
      <c r="F18" s="24">
        <v>76423.210000000006</v>
      </c>
      <c r="G18" s="24">
        <v>241336.46000000002</v>
      </c>
      <c r="H18" s="24">
        <v>494739.75</v>
      </c>
      <c r="I18" s="24">
        <v>4022.2699999999895</v>
      </c>
      <c r="J18" s="24">
        <v>120758.47999999998</v>
      </c>
      <c r="K18" s="24">
        <v>627944.11</v>
      </c>
      <c r="L18" s="24">
        <v>36227.549999999988</v>
      </c>
      <c r="M18" s="24">
        <v>40252.83</v>
      </c>
      <c r="N18" s="24">
        <v>0</v>
      </c>
      <c r="O18" s="24">
        <v>2080682.87</v>
      </c>
      <c r="P18" s="24">
        <v>0</v>
      </c>
      <c r="Q18" s="8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s="34" customFormat="1" ht="21" customHeight="1" x14ac:dyDescent="0.25">
      <c r="A19" s="32" t="s">
        <v>30</v>
      </c>
      <c r="B19" s="33" t="s">
        <v>31</v>
      </c>
      <c r="C19" s="29">
        <v>86611.98</v>
      </c>
      <c r="D19" s="29">
        <v>64028.06</v>
      </c>
      <c r="E19" s="29">
        <v>28640.32</v>
      </c>
      <c r="F19" s="29">
        <v>76188.750000000015</v>
      </c>
      <c r="G19" s="29">
        <v>62477.89</v>
      </c>
      <c r="H19" s="29">
        <v>40315.630000000005</v>
      </c>
      <c r="I19" s="29">
        <v>83389.81</v>
      </c>
      <c r="J19" s="29">
        <v>115065.06</v>
      </c>
      <c r="K19" s="24">
        <v>90423.489999999976</v>
      </c>
      <c r="L19" s="24">
        <v>290214.81</v>
      </c>
      <c r="M19" s="24">
        <v>235601.07</v>
      </c>
      <c r="N19" s="24">
        <v>227328.63</v>
      </c>
      <c r="O19" s="29">
        <v>1400285.5</v>
      </c>
      <c r="P19" s="24">
        <v>0</v>
      </c>
      <c r="Q19" s="84"/>
    </row>
    <row r="20" spans="1:66" s="34" customFormat="1" ht="21" customHeight="1" x14ac:dyDescent="0.25">
      <c r="A20" s="35" t="s">
        <v>32</v>
      </c>
      <c r="B20" s="33" t="s">
        <v>33</v>
      </c>
      <c r="C20" s="29">
        <v>23817.559999999998</v>
      </c>
      <c r="D20" s="29">
        <v>0</v>
      </c>
      <c r="E20" s="29">
        <v>45107.74</v>
      </c>
      <c r="F20" s="29">
        <v>17316.61</v>
      </c>
      <c r="G20" s="29">
        <v>252697.28</v>
      </c>
      <c r="H20" s="29">
        <v>352831.39000000007</v>
      </c>
      <c r="I20" s="29">
        <v>107861.32999999996</v>
      </c>
      <c r="J20" s="29">
        <v>712876.33</v>
      </c>
      <c r="K20" s="24">
        <v>23755.780000000028</v>
      </c>
      <c r="L20" s="24">
        <v>451818.65000000014</v>
      </c>
      <c r="M20" s="24">
        <v>1059427.74</v>
      </c>
      <c r="N20" s="24">
        <v>178061.14</v>
      </c>
      <c r="O20" s="29">
        <v>3225571.5500000003</v>
      </c>
      <c r="P20" s="24">
        <v>0</v>
      </c>
      <c r="Q20" s="84"/>
    </row>
    <row r="21" spans="1:66" s="25" customFormat="1" ht="21" customHeight="1" x14ac:dyDescent="0.25">
      <c r="A21" s="31" t="s">
        <v>34</v>
      </c>
      <c r="B21" s="23" t="s">
        <v>35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1983.0100000000002</v>
      </c>
      <c r="I21" s="24">
        <v>11016.7</v>
      </c>
      <c r="J21" s="24">
        <v>1000.4899999999991</v>
      </c>
      <c r="K21" s="24">
        <v>1010.04</v>
      </c>
      <c r="L21" s="24">
        <v>0</v>
      </c>
      <c r="M21" s="24">
        <v>0</v>
      </c>
      <c r="N21" s="24">
        <v>11984.27</v>
      </c>
      <c r="O21" s="24">
        <v>26994.510000000002</v>
      </c>
      <c r="P21" s="24">
        <v>0</v>
      </c>
      <c r="Q21" s="8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s="21" customFormat="1" ht="21" customHeight="1" x14ac:dyDescent="0.25">
      <c r="A22" s="18" t="s">
        <v>36</v>
      </c>
      <c r="B22" s="19" t="s">
        <v>37</v>
      </c>
      <c r="C22" s="20">
        <v>21587.31</v>
      </c>
      <c r="D22" s="20">
        <v>44392.11</v>
      </c>
      <c r="E22" s="20">
        <v>46480.03</v>
      </c>
      <c r="F22" s="20">
        <v>0</v>
      </c>
      <c r="G22" s="20">
        <v>58757.51</v>
      </c>
      <c r="H22" s="20">
        <v>58638.2</v>
      </c>
      <c r="I22" s="20">
        <v>42300.41</v>
      </c>
      <c r="J22" s="20">
        <v>45321.87</v>
      </c>
      <c r="K22" s="20">
        <v>81579.37</v>
      </c>
      <c r="L22" s="20">
        <v>0</v>
      </c>
      <c r="M22" s="20">
        <v>142008.54</v>
      </c>
      <c r="N22" s="20">
        <v>0</v>
      </c>
      <c r="O22" s="20">
        <v>541065.35</v>
      </c>
      <c r="P22" s="20">
        <v>0</v>
      </c>
      <c r="Q22" s="84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s="25" customFormat="1" ht="21" customHeight="1" x14ac:dyDescent="0.25">
      <c r="A23" s="36"/>
      <c r="B23" s="23" t="s">
        <v>38</v>
      </c>
      <c r="C23" s="24">
        <v>21587.31</v>
      </c>
      <c r="D23" s="24">
        <v>44392.11</v>
      </c>
      <c r="E23" s="24">
        <v>46480.03</v>
      </c>
      <c r="F23" s="24">
        <v>0</v>
      </c>
      <c r="G23" s="24">
        <v>58757.51</v>
      </c>
      <c r="H23" s="24">
        <v>58638.2</v>
      </c>
      <c r="I23" s="24">
        <v>42300.41</v>
      </c>
      <c r="J23" s="24">
        <v>45321.87</v>
      </c>
      <c r="K23" s="24">
        <v>81579.37</v>
      </c>
      <c r="L23" s="24">
        <v>0</v>
      </c>
      <c r="M23" s="24">
        <v>142008.54</v>
      </c>
      <c r="N23" s="24">
        <v>0</v>
      </c>
      <c r="O23" s="24">
        <v>541065.35</v>
      </c>
      <c r="P23" s="24">
        <v>0</v>
      </c>
      <c r="Q23" s="84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s="25" customFormat="1" ht="21" customHeight="1" x14ac:dyDescent="0.25">
      <c r="A24" s="31"/>
      <c r="B24" s="23" t="s">
        <v>39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84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s="25" customFormat="1" ht="21" customHeight="1" x14ac:dyDescent="0.25">
      <c r="A25" s="31" t="s">
        <v>40</v>
      </c>
      <c r="B25" s="23" t="s">
        <v>41</v>
      </c>
      <c r="C25" s="24">
        <v>42562</v>
      </c>
      <c r="D25" s="24">
        <v>42562</v>
      </c>
      <c r="E25" s="24">
        <v>43086.92</v>
      </c>
      <c r="F25" s="24">
        <v>20004.64</v>
      </c>
      <c r="G25" s="24">
        <v>43086.920000000006</v>
      </c>
      <c r="H25" s="24">
        <v>0</v>
      </c>
      <c r="I25" s="24">
        <v>0</v>
      </c>
      <c r="J25" s="24">
        <v>44070.71</v>
      </c>
      <c r="K25" s="24">
        <v>89553.98</v>
      </c>
      <c r="L25" s="24">
        <v>0</v>
      </c>
      <c r="M25" s="24">
        <v>0</v>
      </c>
      <c r="N25" s="24">
        <v>0</v>
      </c>
      <c r="O25" s="24">
        <v>324927.17000000004</v>
      </c>
      <c r="P25" s="24">
        <v>0</v>
      </c>
      <c r="Q25" s="84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s="38" customFormat="1" ht="21" customHeight="1" x14ac:dyDescent="0.25">
      <c r="A26" s="37" t="s">
        <v>42</v>
      </c>
      <c r="B26" s="19" t="s">
        <v>43</v>
      </c>
      <c r="C26" s="20">
        <v>178034.61</v>
      </c>
      <c r="D26" s="20">
        <v>261919.25</v>
      </c>
      <c r="E26" s="20">
        <v>218371.89</v>
      </c>
      <c r="F26" s="20">
        <v>320516.57</v>
      </c>
      <c r="G26" s="20">
        <v>346234.51</v>
      </c>
      <c r="H26" s="20">
        <v>340228.83999999997</v>
      </c>
      <c r="I26" s="20">
        <v>56133.229999999996</v>
      </c>
      <c r="J26" s="20">
        <v>620137.87</v>
      </c>
      <c r="K26" s="20">
        <v>297702.65000000002</v>
      </c>
      <c r="L26" s="20">
        <v>122352.48999999999</v>
      </c>
      <c r="M26" s="20">
        <v>705214.53</v>
      </c>
      <c r="N26" s="20">
        <v>775910.26</v>
      </c>
      <c r="O26" s="20">
        <v>4242756.7</v>
      </c>
      <c r="P26" s="20">
        <v>0</v>
      </c>
      <c r="Q26" s="8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s="34" customFormat="1" ht="21" customHeight="1" x14ac:dyDescent="0.25">
      <c r="A27" s="32"/>
      <c r="B27" s="33" t="s">
        <v>44</v>
      </c>
      <c r="C27" s="29">
        <v>0</v>
      </c>
      <c r="D27" s="29"/>
      <c r="E27" s="29">
        <v>0</v>
      </c>
      <c r="F27" s="29">
        <v>39509.42</v>
      </c>
      <c r="G27" s="29">
        <v>39578.410000000003</v>
      </c>
      <c r="H27" s="29">
        <v>41204.68</v>
      </c>
      <c r="I27" s="29">
        <v>56133.229999999996</v>
      </c>
      <c r="J27" s="29">
        <v>19754.71</v>
      </c>
      <c r="K27" s="24">
        <v>43819.55</v>
      </c>
      <c r="L27" s="24">
        <v>87491.94</v>
      </c>
      <c r="M27" s="24">
        <v>39578.39</v>
      </c>
      <c r="N27" s="24">
        <v>32468.959999999999</v>
      </c>
      <c r="O27" s="29">
        <v>399539.29000000004</v>
      </c>
      <c r="P27" s="24">
        <v>0</v>
      </c>
      <c r="Q27" s="84"/>
    </row>
    <row r="28" spans="1:66" s="25" customFormat="1" ht="21" customHeight="1" x14ac:dyDescent="0.25">
      <c r="A28" s="31"/>
      <c r="B28" s="23" t="s">
        <v>38</v>
      </c>
      <c r="C28" s="24">
        <v>178034.61</v>
      </c>
      <c r="D28" s="24">
        <v>261919.25</v>
      </c>
      <c r="E28" s="24">
        <v>218371.89</v>
      </c>
      <c r="F28" s="24">
        <v>281007.15000000002</v>
      </c>
      <c r="G28" s="24">
        <v>306656.09999999998</v>
      </c>
      <c r="H28" s="24">
        <v>299024.15999999997</v>
      </c>
      <c r="I28" s="24">
        <v>0</v>
      </c>
      <c r="J28" s="24">
        <v>600383.16</v>
      </c>
      <c r="K28" s="24">
        <v>253883.1</v>
      </c>
      <c r="L28" s="24">
        <v>34860.549999999988</v>
      </c>
      <c r="M28" s="24">
        <v>665636.14</v>
      </c>
      <c r="N28" s="24">
        <v>743441.3</v>
      </c>
      <c r="O28" s="24">
        <v>3843217.41</v>
      </c>
      <c r="P28" s="24">
        <v>0</v>
      </c>
      <c r="Q28" s="84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s="25" customFormat="1" ht="21" customHeight="1" x14ac:dyDescent="0.25">
      <c r="A29" s="31"/>
      <c r="B29" s="23" t="s">
        <v>39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84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s="42" customFormat="1" ht="21" customHeight="1" x14ac:dyDescent="0.25">
      <c r="A30" s="39" t="s">
        <v>45</v>
      </c>
      <c r="B30" s="40" t="s">
        <v>46</v>
      </c>
      <c r="C30" s="41">
        <v>56793.959999999992</v>
      </c>
      <c r="D30" s="41">
        <v>77546.66</v>
      </c>
      <c r="E30" s="41">
        <v>63754</v>
      </c>
      <c r="F30" s="41">
        <v>68440.080000000016</v>
      </c>
      <c r="G30" s="41">
        <v>63753.999999999993</v>
      </c>
      <c r="H30" s="41">
        <v>79711.299999999988</v>
      </c>
      <c r="I30" s="29">
        <v>68069.960000000006</v>
      </c>
      <c r="J30" s="29">
        <v>94163.930000000008</v>
      </c>
      <c r="K30" s="24">
        <v>73890.63</v>
      </c>
      <c r="L30" s="24">
        <v>68440.06</v>
      </c>
      <c r="M30" s="24">
        <v>63753.989999999991</v>
      </c>
      <c r="N30" s="24">
        <v>78576.72</v>
      </c>
      <c r="O30" s="29">
        <v>856895.29</v>
      </c>
      <c r="P30" s="24">
        <v>0</v>
      </c>
      <c r="Q30" s="84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</row>
    <row r="31" spans="1:66" s="42" customFormat="1" ht="21" customHeight="1" x14ac:dyDescent="0.25">
      <c r="A31" s="39" t="s">
        <v>47</v>
      </c>
      <c r="B31" s="40" t="s">
        <v>48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29">
        <v>0</v>
      </c>
      <c r="J31" s="29">
        <v>0</v>
      </c>
      <c r="K31" s="24">
        <v>0</v>
      </c>
      <c r="L31" s="24">
        <v>0</v>
      </c>
      <c r="M31" s="24">
        <v>0</v>
      </c>
      <c r="N31" s="24">
        <v>0</v>
      </c>
      <c r="O31" s="29">
        <v>0</v>
      </c>
      <c r="P31" s="24">
        <v>0</v>
      </c>
      <c r="Q31" s="84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</row>
    <row r="32" spans="1:66" s="42" customFormat="1" ht="21" customHeight="1" x14ac:dyDescent="0.25">
      <c r="A32" s="39" t="s">
        <v>49</v>
      </c>
      <c r="B32" s="40" t="s">
        <v>50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29">
        <v>0</v>
      </c>
      <c r="J32" s="29">
        <v>0</v>
      </c>
      <c r="K32" s="24">
        <v>0</v>
      </c>
      <c r="L32" s="24">
        <v>0</v>
      </c>
      <c r="M32" s="24">
        <v>0</v>
      </c>
      <c r="N32" s="24">
        <v>0</v>
      </c>
      <c r="O32" s="29">
        <v>0</v>
      </c>
      <c r="P32" s="24">
        <v>0</v>
      </c>
      <c r="Q32" s="84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</row>
    <row r="33" spans="1:66" s="42" customFormat="1" ht="21" customHeight="1" x14ac:dyDescent="0.25">
      <c r="A33" s="39" t="s">
        <v>51</v>
      </c>
      <c r="B33" s="43" t="s">
        <v>52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29">
        <v>0</v>
      </c>
      <c r="J33" s="29">
        <v>0</v>
      </c>
      <c r="K33" s="24">
        <v>0</v>
      </c>
      <c r="L33" s="24">
        <v>0</v>
      </c>
      <c r="M33" s="24">
        <v>0</v>
      </c>
      <c r="N33" s="24">
        <v>0</v>
      </c>
      <c r="O33" s="29">
        <v>0</v>
      </c>
      <c r="P33" s="24">
        <v>0</v>
      </c>
      <c r="Q33" s="84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</row>
    <row r="34" spans="1:66" s="42" customFormat="1" ht="21" customHeight="1" x14ac:dyDescent="0.25">
      <c r="A34" s="39" t="s">
        <v>53</v>
      </c>
      <c r="B34" s="40" t="s">
        <v>54</v>
      </c>
      <c r="C34" s="41">
        <v>18788.82</v>
      </c>
      <c r="D34" s="41">
        <v>18788.820000000007</v>
      </c>
      <c r="E34" s="41">
        <v>19737.339999999997</v>
      </c>
      <c r="F34" s="41">
        <v>0</v>
      </c>
      <c r="G34" s="41">
        <v>0</v>
      </c>
      <c r="H34" s="41">
        <v>0</v>
      </c>
      <c r="I34" s="29">
        <v>0</v>
      </c>
      <c r="J34" s="29">
        <v>0</v>
      </c>
      <c r="K34" s="24">
        <v>0</v>
      </c>
      <c r="L34" s="24">
        <v>0</v>
      </c>
      <c r="M34" s="24">
        <v>0</v>
      </c>
      <c r="N34" s="24">
        <v>0</v>
      </c>
      <c r="O34" s="29">
        <v>57314.98</v>
      </c>
      <c r="P34" s="24">
        <v>0</v>
      </c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</row>
    <row r="35" spans="1:66" s="45" customFormat="1" ht="21" customHeight="1" x14ac:dyDescent="0.25">
      <c r="A35" s="44" t="s">
        <v>55</v>
      </c>
      <c r="B35" s="23" t="s">
        <v>56</v>
      </c>
      <c r="C35" s="24">
        <v>0</v>
      </c>
      <c r="D35" s="24">
        <v>0</v>
      </c>
      <c r="E35" s="24">
        <v>11133.5</v>
      </c>
      <c r="F35" s="24">
        <v>0</v>
      </c>
      <c r="G35" s="24">
        <v>0</v>
      </c>
      <c r="H35" s="24">
        <v>22185.77</v>
      </c>
      <c r="I35" s="24">
        <v>5546.44</v>
      </c>
      <c r="J35" s="24">
        <v>9244.07</v>
      </c>
      <c r="K35" s="24">
        <v>5546.44</v>
      </c>
      <c r="L35" s="24">
        <v>5546.4400000000005</v>
      </c>
      <c r="M35" s="24">
        <v>5546.44</v>
      </c>
      <c r="N35" s="24">
        <v>0</v>
      </c>
      <c r="O35" s="24">
        <v>64749.100000000006</v>
      </c>
      <c r="P35" s="24">
        <v>0</v>
      </c>
      <c r="Q35" s="84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</row>
    <row r="36" spans="1:66" s="45" customFormat="1" ht="21" customHeight="1" x14ac:dyDescent="0.25">
      <c r="A36" s="44" t="s">
        <v>57</v>
      </c>
      <c r="B36" s="23" t="s">
        <v>58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84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</row>
    <row r="37" spans="1:66" s="45" customFormat="1" ht="21" customHeight="1" x14ac:dyDescent="0.25">
      <c r="A37" s="44" t="s">
        <v>59</v>
      </c>
      <c r="B37" s="23" t="s">
        <v>60</v>
      </c>
      <c r="C37" s="24">
        <v>0</v>
      </c>
      <c r="D37" s="24">
        <v>0</v>
      </c>
      <c r="E37" s="24">
        <v>12378.91</v>
      </c>
      <c r="F37" s="24">
        <v>0</v>
      </c>
      <c r="G37" s="24">
        <v>24757.82</v>
      </c>
      <c r="H37" s="24">
        <v>24757.82</v>
      </c>
      <c r="I37" s="24">
        <v>0</v>
      </c>
      <c r="J37" s="24">
        <v>0</v>
      </c>
      <c r="K37" s="24">
        <v>12378.91</v>
      </c>
      <c r="L37" s="24">
        <v>12378.91</v>
      </c>
      <c r="M37" s="24">
        <v>24757.82</v>
      </c>
      <c r="N37" s="24">
        <v>24757.82</v>
      </c>
      <c r="O37" s="24">
        <v>136168.01</v>
      </c>
      <c r="P37" s="24">
        <v>0</v>
      </c>
      <c r="Q37" s="84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</row>
    <row r="38" spans="1:66" s="34" customFormat="1" ht="21" customHeight="1" x14ac:dyDescent="0.25">
      <c r="A38" s="32" t="s">
        <v>61</v>
      </c>
      <c r="B38" s="33" t="s">
        <v>62</v>
      </c>
      <c r="C38" s="29">
        <v>0</v>
      </c>
      <c r="D38" s="29">
        <v>11460.96</v>
      </c>
      <c r="E38" s="29">
        <v>0</v>
      </c>
      <c r="F38" s="29">
        <v>0</v>
      </c>
      <c r="G38" s="29">
        <v>0</v>
      </c>
      <c r="H38" s="29">
        <v>1560.4500000000007</v>
      </c>
      <c r="I38" s="29">
        <v>3120.9000000000015</v>
      </c>
      <c r="J38" s="29">
        <v>0</v>
      </c>
      <c r="K38" s="24">
        <v>0</v>
      </c>
      <c r="L38" s="24">
        <v>4681.3499999999985</v>
      </c>
      <c r="M38" s="24">
        <v>0</v>
      </c>
      <c r="N38" s="24">
        <v>1560.4500000000007</v>
      </c>
      <c r="O38" s="29">
        <v>22384.11</v>
      </c>
      <c r="P38" s="24">
        <v>0</v>
      </c>
      <c r="Q38" s="84"/>
    </row>
    <row r="39" spans="1:66" s="5" customFormat="1" ht="21" customHeight="1" x14ac:dyDescent="0.25">
      <c r="A39" s="46" t="s">
        <v>63</v>
      </c>
      <c r="B39" s="47" t="s">
        <v>64</v>
      </c>
      <c r="C39" s="24">
        <v>47144.9</v>
      </c>
      <c r="D39" s="24">
        <v>52395.21</v>
      </c>
      <c r="E39" s="24">
        <v>61499.22</v>
      </c>
      <c r="F39" s="24">
        <v>20640.89</v>
      </c>
      <c r="G39" s="24">
        <v>77191.62</v>
      </c>
      <c r="H39" s="24">
        <v>0</v>
      </c>
      <c r="I39" s="24">
        <v>0</v>
      </c>
      <c r="J39" s="24">
        <v>0</v>
      </c>
      <c r="K39" s="24">
        <v>123845.36</v>
      </c>
      <c r="L39" s="24">
        <v>144486.25999999998</v>
      </c>
      <c r="M39" s="24">
        <v>158908.26999999999</v>
      </c>
      <c r="N39" s="24">
        <v>0</v>
      </c>
      <c r="O39" s="24">
        <v>686111.73</v>
      </c>
      <c r="P39" s="24">
        <v>0</v>
      </c>
      <c r="Q39" s="84"/>
    </row>
    <row r="40" spans="1:66" s="5" customFormat="1" ht="21" customHeight="1" x14ac:dyDescent="0.25">
      <c r="A40" s="46" t="s">
        <v>65</v>
      </c>
      <c r="B40" s="47" t="s">
        <v>66</v>
      </c>
      <c r="C40" s="24">
        <v>0</v>
      </c>
      <c r="D40" s="24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131969.79000000004</v>
      </c>
      <c r="L40" s="24">
        <v>923788.52</v>
      </c>
      <c r="M40" s="24">
        <v>1175291.6299999999</v>
      </c>
      <c r="N40" s="24">
        <v>0</v>
      </c>
      <c r="O40" s="24">
        <v>2231049.94</v>
      </c>
      <c r="P40" s="24">
        <v>0</v>
      </c>
      <c r="Q40" s="84"/>
    </row>
    <row r="41" spans="1:66" s="5" customFormat="1" ht="21" customHeight="1" x14ac:dyDescent="0.25">
      <c r="A41" s="46" t="s">
        <v>67</v>
      </c>
      <c r="B41" s="47" t="s">
        <v>68</v>
      </c>
      <c r="C41" s="24">
        <v>0</v>
      </c>
      <c r="D41" s="24"/>
      <c r="E41" s="24">
        <v>0</v>
      </c>
      <c r="F41" s="24">
        <v>0</v>
      </c>
      <c r="G41" s="24">
        <v>397192.18</v>
      </c>
      <c r="H41" s="24">
        <v>0</v>
      </c>
      <c r="I41" s="24">
        <v>197363.72</v>
      </c>
      <c r="J41" s="24">
        <v>0</v>
      </c>
      <c r="K41" s="24">
        <v>427621.41</v>
      </c>
      <c r="L41" s="24">
        <v>148022.79999999999</v>
      </c>
      <c r="M41" s="24">
        <v>131575.82</v>
      </c>
      <c r="N41" s="24">
        <v>989770.14</v>
      </c>
      <c r="O41" s="24">
        <v>2291546.0700000003</v>
      </c>
      <c r="P41" s="24">
        <v>0</v>
      </c>
      <c r="Q41" s="84"/>
    </row>
    <row r="42" spans="1:66" s="5" customFormat="1" ht="21" customHeight="1" x14ac:dyDescent="0.25">
      <c r="A42" s="46" t="s">
        <v>69</v>
      </c>
      <c r="B42" s="47" t="s">
        <v>70</v>
      </c>
      <c r="C42" s="24">
        <v>0</v>
      </c>
      <c r="D42" s="24"/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265356.88</v>
      </c>
      <c r="L42" s="24">
        <v>464094.75</v>
      </c>
      <c r="M42" s="24">
        <v>464094.75</v>
      </c>
      <c r="N42" s="24">
        <v>530394</v>
      </c>
      <c r="O42" s="24">
        <v>1723940.38</v>
      </c>
      <c r="P42" s="24">
        <v>0</v>
      </c>
      <c r="Q42" s="84"/>
    </row>
    <row r="43" spans="1:66" s="34" customFormat="1" ht="21" customHeight="1" x14ac:dyDescent="0.25">
      <c r="A43" s="32"/>
      <c r="B43" s="33" t="s">
        <v>71</v>
      </c>
      <c r="C43" s="29">
        <v>0</v>
      </c>
      <c r="D43" s="29"/>
      <c r="E43" s="29"/>
      <c r="F43" s="29">
        <v>0</v>
      </c>
      <c r="G43" s="29"/>
      <c r="H43" s="29">
        <v>0</v>
      </c>
      <c r="I43" s="29">
        <v>0</v>
      </c>
      <c r="J43" s="29">
        <v>397117.53</v>
      </c>
      <c r="K43" s="24">
        <v>397117.53</v>
      </c>
      <c r="L43" s="24">
        <v>264745.01999999996</v>
      </c>
      <c r="M43" s="24">
        <v>485365.87</v>
      </c>
      <c r="N43" s="24">
        <v>485365.87</v>
      </c>
      <c r="O43" s="29">
        <v>2029711.8199999998</v>
      </c>
      <c r="P43" s="24">
        <v>0</v>
      </c>
      <c r="Q43" s="84"/>
    </row>
    <row r="44" spans="1:66" ht="21" customHeight="1" x14ac:dyDescent="0.25">
      <c r="A44" s="48">
        <v>2</v>
      </c>
      <c r="B44" s="16" t="s">
        <v>72</v>
      </c>
      <c r="C44" s="49">
        <v>1973986.74</v>
      </c>
      <c r="D44" s="49">
        <v>1974502.22</v>
      </c>
      <c r="E44" s="49">
        <v>1686217.68</v>
      </c>
      <c r="F44" s="49">
        <v>1464937.82</v>
      </c>
      <c r="G44" s="49">
        <v>2232765.4700000002</v>
      </c>
      <c r="H44" s="49">
        <v>2322816.7999999998</v>
      </c>
      <c r="I44" s="49">
        <v>1018614.05</v>
      </c>
      <c r="J44" s="49">
        <v>2458770.38</v>
      </c>
      <c r="K44" s="49">
        <v>2662640.44</v>
      </c>
      <c r="L44" s="49">
        <v>1148995.5499999998</v>
      </c>
      <c r="M44" s="49">
        <v>1928551.08</v>
      </c>
      <c r="N44" s="49">
        <v>1073248.58</v>
      </c>
      <c r="O44" s="49">
        <v>21946046.810000002</v>
      </c>
      <c r="P44" s="49">
        <v>8289.89</v>
      </c>
      <c r="Q44" s="84"/>
    </row>
    <row r="45" spans="1:66" s="51" customFormat="1" ht="21" customHeight="1" x14ac:dyDescent="0.25">
      <c r="A45" s="50"/>
      <c r="B45" s="23" t="s">
        <v>14</v>
      </c>
      <c r="C45" s="24">
        <v>1973986.74</v>
      </c>
      <c r="D45" s="24">
        <v>1974502.22</v>
      </c>
      <c r="E45" s="24">
        <v>1686217.68</v>
      </c>
      <c r="F45" s="24">
        <v>1464937.82</v>
      </c>
      <c r="G45" s="24">
        <v>2232765.4700000002</v>
      </c>
      <c r="H45" s="24">
        <v>2322816.7999999998</v>
      </c>
      <c r="I45" s="24">
        <v>1018614.05</v>
      </c>
      <c r="J45" s="24">
        <v>2458770.38</v>
      </c>
      <c r="K45" s="24">
        <v>2662640.44</v>
      </c>
      <c r="L45" s="24">
        <v>1148995.5499999998</v>
      </c>
      <c r="M45" s="24">
        <v>1928551.08</v>
      </c>
      <c r="N45" s="24">
        <v>1073248.58</v>
      </c>
      <c r="O45" s="24">
        <v>21946046.810000002</v>
      </c>
      <c r="P45" s="24">
        <v>8289.89</v>
      </c>
      <c r="Q45" s="84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</row>
    <row r="46" spans="1:66" ht="21" customHeight="1" x14ac:dyDescent="0.25">
      <c r="A46" s="15">
        <v>3</v>
      </c>
      <c r="B46" s="16" t="s">
        <v>73</v>
      </c>
      <c r="C46" s="17">
        <f t="shared" ref="C46:P46" si="1">C47+C55+C60+C63+C64+C65</f>
        <v>1553450.5299999998</v>
      </c>
      <c r="D46" s="17">
        <f t="shared" si="1"/>
        <v>1413509.5200000003</v>
      </c>
      <c r="E46" s="17">
        <f t="shared" si="1"/>
        <v>1301152.03</v>
      </c>
      <c r="F46" s="17">
        <f t="shared" si="1"/>
        <v>1090173.3</v>
      </c>
      <c r="G46" s="17">
        <f t="shared" si="1"/>
        <v>2602306.2000000002</v>
      </c>
      <c r="H46" s="17">
        <f t="shared" si="1"/>
        <v>2435675.81</v>
      </c>
      <c r="I46" s="17">
        <f t="shared" si="1"/>
        <v>463044.27</v>
      </c>
      <c r="J46" s="17">
        <f t="shared" si="1"/>
        <v>2909726.2199999997</v>
      </c>
      <c r="K46" s="17">
        <f t="shared" si="1"/>
        <v>1376261.44</v>
      </c>
      <c r="L46" s="17">
        <f t="shared" si="1"/>
        <v>1310551.6200000001</v>
      </c>
      <c r="M46" s="17">
        <f t="shared" si="1"/>
        <v>1328599.98</v>
      </c>
      <c r="N46" s="17">
        <f t="shared" si="1"/>
        <v>2626744.0900000003</v>
      </c>
      <c r="O46" s="17">
        <f t="shared" si="1"/>
        <v>20411195.010000002</v>
      </c>
      <c r="P46" s="17">
        <f t="shared" si="1"/>
        <v>0</v>
      </c>
      <c r="Q46" s="84"/>
    </row>
    <row r="47" spans="1:66" s="21" customFormat="1" ht="21" customHeight="1" x14ac:dyDescent="0.25">
      <c r="A47" s="37"/>
      <c r="B47" s="19" t="s">
        <v>74</v>
      </c>
      <c r="C47" s="20">
        <f t="shared" ref="C47:P47" si="2">C48+C49+C52</f>
        <v>1109750.5499999998</v>
      </c>
      <c r="D47" s="20">
        <f t="shared" si="2"/>
        <v>1167128.9700000002</v>
      </c>
      <c r="E47" s="20">
        <f t="shared" si="2"/>
        <v>1056692.9300000002</v>
      </c>
      <c r="F47" s="20">
        <f t="shared" si="2"/>
        <v>1013627.1799999999</v>
      </c>
      <c r="G47" s="20">
        <f t="shared" si="2"/>
        <v>2147847.9200000004</v>
      </c>
      <c r="H47" s="20">
        <f t="shared" si="2"/>
        <v>1732865.29</v>
      </c>
      <c r="I47" s="20">
        <f t="shared" si="2"/>
        <v>463044.27</v>
      </c>
      <c r="J47" s="20">
        <f t="shared" si="2"/>
        <v>1578041.53</v>
      </c>
      <c r="K47" s="20">
        <f t="shared" si="2"/>
        <v>978152.9</v>
      </c>
      <c r="L47" s="20">
        <f t="shared" si="2"/>
        <v>1040810.29</v>
      </c>
      <c r="M47" s="20">
        <f t="shared" si="2"/>
        <v>1328599.98</v>
      </c>
      <c r="N47" s="20">
        <f t="shared" si="2"/>
        <v>2598806.65</v>
      </c>
      <c r="O47" s="20">
        <f t="shared" si="2"/>
        <v>16215368.460000001</v>
      </c>
      <c r="P47" s="20">
        <f t="shared" si="2"/>
        <v>0</v>
      </c>
      <c r="Q47" s="84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s="25" customFormat="1" ht="21" customHeight="1" x14ac:dyDescent="0.25">
      <c r="A48" s="52" t="s">
        <v>12</v>
      </c>
      <c r="B48" s="23" t="s">
        <v>75</v>
      </c>
      <c r="C48" s="24">
        <v>312728.67</v>
      </c>
      <c r="D48" s="24">
        <v>314259.31</v>
      </c>
      <c r="E48" s="24">
        <v>313822.7</v>
      </c>
      <c r="F48" s="24">
        <v>400080.26</v>
      </c>
      <c r="G48" s="24">
        <v>600670.93000000005</v>
      </c>
      <c r="H48" s="24">
        <v>600157.71</v>
      </c>
      <c r="I48" s="24">
        <v>0</v>
      </c>
      <c r="J48" s="24">
        <v>329720.03000000003</v>
      </c>
      <c r="K48" s="24">
        <v>249333.9</v>
      </c>
      <c r="L48" s="24">
        <v>755428.98</v>
      </c>
      <c r="M48" s="24">
        <v>585939.84</v>
      </c>
      <c r="N48" s="24">
        <v>387344.06</v>
      </c>
      <c r="O48" s="24">
        <v>4849486.3900000006</v>
      </c>
      <c r="P48" s="24">
        <v>0</v>
      </c>
      <c r="Q48" s="84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s="21" customFormat="1" ht="21" customHeight="1" x14ac:dyDescent="0.25">
      <c r="A49" s="18" t="s">
        <v>16</v>
      </c>
      <c r="B49" s="19" t="s">
        <v>76</v>
      </c>
      <c r="C49" s="20">
        <v>713497.71</v>
      </c>
      <c r="D49" s="20">
        <v>713938.83000000007</v>
      </c>
      <c r="E49" s="20">
        <v>686525.66</v>
      </c>
      <c r="F49" s="20">
        <v>501576.11</v>
      </c>
      <c r="G49" s="20">
        <v>1426556.04</v>
      </c>
      <c r="H49" s="20">
        <v>1002214.1</v>
      </c>
      <c r="I49" s="20">
        <v>424226.19</v>
      </c>
      <c r="J49" s="20">
        <v>1161513.94</v>
      </c>
      <c r="K49" s="20">
        <v>728819</v>
      </c>
      <c r="L49" s="20">
        <v>99265.26999999996</v>
      </c>
      <c r="M49" s="20">
        <v>493828.42</v>
      </c>
      <c r="N49" s="20">
        <v>2111166.44</v>
      </c>
      <c r="O49" s="20">
        <v>10063127.710000001</v>
      </c>
      <c r="P49" s="20">
        <v>0</v>
      </c>
      <c r="Q49" s="84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s="25" customFormat="1" ht="21" customHeight="1" x14ac:dyDescent="0.25">
      <c r="A50" s="31"/>
      <c r="B50" s="23" t="s">
        <v>77</v>
      </c>
      <c r="C50" s="24">
        <v>356501.55</v>
      </c>
      <c r="D50" s="24">
        <v>356497.26</v>
      </c>
      <c r="E50" s="24">
        <v>388703.31</v>
      </c>
      <c r="F50" s="24">
        <v>0</v>
      </c>
      <c r="G50" s="24">
        <v>976519.99</v>
      </c>
      <c r="H50" s="24">
        <v>651247.84</v>
      </c>
      <c r="I50" s="24">
        <v>424226.19</v>
      </c>
      <c r="J50" s="24">
        <v>464089.23</v>
      </c>
      <c r="K50" s="24">
        <v>495453.03</v>
      </c>
      <c r="L50" s="24">
        <v>-8.0035533756017685E-11</v>
      </c>
      <c r="M50" s="24">
        <v>277191.86</v>
      </c>
      <c r="N50" s="24">
        <v>2025351.87</v>
      </c>
      <c r="O50" s="24">
        <v>6415782.1300000008</v>
      </c>
      <c r="P50" s="24">
        <v>0</v>
      </c>
      <c r="Q50" s="84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s="25" customFormat="1" ht="21" customHeight="1" x14ac:dyDescent="0.25">
      <c r="A51" s="31"/>
      <c r="B51" s="23" t="s">
        <v>78</v>
      </c>
      <c r="C51" s="24">
        <v>356996.16</v>
      </c>
      <c r="D51" s="24">
        <v>357441.57</v>
      </c>
      <c r="E51" s="24">
        <v>297822.35000000003</v>
      </c>
      <c r="F51" s="24">
        <v>501576.11</v>
      </c>
      <c r="G51" s="24">
        <v>450036.05</v>
      </c>
      <c r="H51" s="24">
        <v>350966.26</v>
      </c>
      <c r="I51" s="24">
        <v>0</v>
      </c>
      <c r="J51" s="24">
        <v>697424.71</v>
      </c>
      <c r="K51" s="24">
        <v>233365.97</v>
      </c>
      <c r="L51" s="24">
        <v>99265.270000000033</v>
      </c>
      <c r="M51" s="24">
        <v>216636.56</v>
      </c>
      <c r="N51" s="24">
        <v>85814.57</v>
      </c>
      <c r="O51" s="24">
        <v>3647345.5799999996</v>
      </c>
      <c r="P51" s="24">
        <v>0</v>
      </c>
      <c r="Q51" s="84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s="21" customFormat="1" ht="21" customHeight="1" x14ac:dyDescent="0.25">
      <c r="A52" s="18" t="s">
        <v>18</v>
      </c>
      <c r="B52" s="19" t="s">
        <v>79</v>
      </c>
      <c r="C52" s="20">
        <f>C53+C54</f>
        <v>83524.17</v>
      </c>
      <c r="D52" s="20">
        <f t="shared" ref="D52:P52" si="3">D53+D54</f>
        <v>138930.82999999999</v>
      </c>
      <c r="E52" s="20">
        <f t="shared" si="3"/>
        <v>56344.57</v>
      </c>
      <c r="F52" s="20">
        <f t="shared" si="3"/>
        <v>111970.81</v>
      </c>
      <c r="G52" s="20">
        <f t="shared" si="3"/>
        <v>120620.95</v>
      </c>
      <c r="H52" s="20">
        <f t="shared" si="3"/>
        <v>130493.48</v>
      </c>
      <c r="I52" s="20">
        <f t="shared" si="3"/>
        <v>38818.080000000002</v>
      </c>
      <c r="J52" s="20">
        <f t="shared" si="3"/>
        <v>86807.56</v>
      </c>
      <c r="K52" s="20">
        <f t="shared" si="3"/>
        <v>0</v>
      </c>
      <c r="L52" s="20">
        <f t="shared" si="3"/>
        <v>186116.03999999998</v>
      </c>
      <c r="M52" s="20">
        <f t="shared" si="3"/>
        <v>248831.72</v>
      </c>
      <c r="N52" s="20">
        <f t="shared" si="3"/>
        <v>100296.15</v>
      </c>
      <c r="O52" s="20">
        <f t="shared" si="3"/>
        <v>1302754.3599999999</v>
      </c>
      <c r="P52" s="20">
        <f t="shared" si="3"/>
        <v>0</v>
      </c>
      <c r="Q52" s="84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s="25" customFormat="1" ht="21" customHeight="1" x14ac:dyDescent="0.25">
      <c r="A53" s="22"/>
      <c r="B53" s="23" t="s">
        <v>38</v>
      </c>
      <c r="C53" s="24">
        <v>55453.18</v>
      </c>
      <c r="D53" s="24">
        <v>55869.04</v>
      </c>
      <c r="E53" s="24">
        <v>0</v>
      </c>
      <c r="F53" s="24">
        <v>111970.81</v>
      </c>
      <c r="G53" s="24">
        <v>55663.63</v>
      </c>
      <c r="H53" s="24">
        <v>57032.05</v>
      </c>
      <c r="I53" s="24">
        <v>0</v>
      </c>
      <c r="J53" s="24">
        <v>47989.48</v>
      </c>
      <c r="K53" s="24">
        <v>0</v>
      </c>
      <c r="L53" s="24">
        <v>123729.84</v>
      </c>
      <c r="M53" s="24">
        <v>200309.12</v>
      </c>
      <c r="N53" s="24">
        <v>100296.15</v>
      </c>
      <c r="O53" s="24">
        <v>808313.29999999993</v>
      </c>
      <c r="P53" s="24">
        <v>0</v>
      </c>
      <c r="Q53" s="84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s="25" customFormat="1" ht="21" customHeight="1" x14ac:dyDescent="0.25">
      <c r="A54" s="22"/>
      <c r="B54" s="23" t="s">
        <v>80</v>
      </c>
      <c r="C54" s="24">
        <v>28070.99</v>
      </c>
      <c r="D54" s="24">
        <v>83061.789999999994</v>
      </c>
      <c r="E54" s="24">
        <v>56344.57</v>
      </c>
      <c r="F54" s="24">
        <v>0</v>
      </c>
      <c r="G54" s="24">
        <v>64957.32</v>
      </c>
      <c r="H54" s="24">
        <v>73461.429999999993</v>
      </c>
      <c r="I54" s="24">
        <v>38818.080000000002</v>
      </c>
      <c r="J54" s="24">
        <v>38818.080000000002</v>
      </c>
      <c r="K54" s="24">
        <v>0</v>
      </c>
      <c r="L54" s="24">
        <v>62386.2</v>
      </c>
      <c r="M54" s="24">
        <v>48522.6</v>
      </c>
      <c r="N54" s="24">
        <v>0</v>
      </c>
      <c r="O54" s="24">
        <v>494441.06</v>
      </c>
      <c r="P54" s="24">
        <v>0</v>
      </c>
      <c r="Q54" s="84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s="21" customFormat="1" ht="21" customHeight="1" x14ac:dyDescent="0.25">
      <c r="A55" s="37"/>
      <c r="B55" s="19" t="s">
        <v>81</v>
      </c>
      <c r="C55" s="20">
        <v>117879.14</v>
      </c>
      <c r="D55" s="20">
        <v>117879.14000000001</v>
      </c>
      <c r="E55" s="20">
        <v>118741.2</v>
      </c>
      <c r="F55" s="20">
        <v>74499.75</v>
      </c>
      <c r="G55" s="20">
        <v>149014.87</v>
      </c>
      <c r="H55" s="20">
        <v>151327.81</v>
      </c>
      <c r="I55" s="20">
        <v>0</v>
      </c>
      <c r="J55" s="20">
        <v>535467.62</v>
      </c>
      <c r="K55" s="20">
        <v>0</v>
      </c>
      <c r="L55" s="20">
        <v>111749.76000000002</v>
      </c>
      <c r="M55" s="20">
        <v>0</v>
      </c>
      <c r="N55" s="20">
        <v>23281.200000000001</v>
      </c>
      <c r="O55" s="20">
        <v>1399840.49</v>
      </c>
      <c r="P55" s="20">
        <v>0</v>
      </c>
      <c r="Q55" s="84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s="25" customFormat="1" ht="21" customHeight="1" x14ac:dyDescent="0.25">
      <c r="A56" s="53" t="s">
        <v>20</v>
      </c>
      <c r="B56" s="54" t="s">
        <v>82</v>
      </c>
      <c r="C56" s="55">
        <f t="shared" ref="C56:P56" si="4">C57+C58</f>
        <v>17938.13</v>
      </c>
      <c r="D56" s="55">
        <f t="shared" si="4"/>
        <v>17938.129999999997</v>
      </c>
      <c r="E56" s="55">
        <f t="shared" si="4"/>
        <v>16304.4</v>
      </c>
      <c r="F56" s="55">
        <f t="shared" si="4"/>
        <v>55874.879999999997</v>
      </c>
      <c r="G56" s="55">
        <f t="shared" si="4"/>
        <v>18640.140000000007</v>
      </c>
      <c r="H56" s="55">
        <f t="shared" si="4"/>
        <v>0</v>
      </c>
      <c r="I56" s="55">
        <f t="shared" si="4"/>
        <v>0</v>
      </c>
      <c r="J56" s="55">
        <f t="shared" si="4"/>
        <v>0</v>
      </c>
      <c r="K56" s="55">
        <f t="shared" si="4"/>
        <v>0</v>
      </c>
      <c r="L56" s="55">
        <f t="shared" si="4"/>
        <v>111749.75999999999</v>
      </c>
      <c r="M56" s="55">
        <f t="shared" si="4"/>
        <v>0</v>
      </c>
      <c r="N56" s="55">
        <f t="shared" si="4"/>
        <v>23281.200000000001</v>
      </c>
      <c r="O56" s="55">
        <f t="shared" si="4"/>
        <v>261726.63999999998</v>
      </c>
      <c r="P56" s="55">
        <f t="shared" si="4"/>
        <v>0</v>
      </c>
      <c r="Q56" s="84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s="25" customFormat="1" ht="21" customHeight="1" x14ac:dyDescent="0.25">
      <c r="A57" s="31"/>
      <c r="B57" s="23" t="s">
        <v>83</v>
      </c>
      <c r="C57" s="24">
        <v>17938.13</v>
      </c>
      <c r="D57" s="24">
        <v>17938.129999999997</v>
      </c>
      <c r="E57" s="24">
        <v>6984.33</v>
      </c>
      <c r="F57" s="24">
        <v>55874.879999999997</v>
      </c>
      <c r="G57" s="24">
        <v>6.1390892369672656E-12</v>
      </c>
      <c r="H57" s="24">
        <v>0</v>
      </c>
      <c r="I57" s="24">
        <v>0</v>
      </c>
      <c r="J57" s="24">
        <v>0</v>
      </c>
      <c r="K57" s="24">
        <v>0</v>
      </c>
      <c r="L57" s="24">
        <v>111749.75999999999</v>
      </c>
      <c r="M57" s="24">
        <v>0</v>
      </c>
      <c r="N57" s="24">
        <v>23281.200000000001</v>
      </c>
      <c r="O57" s="24">
        <v>233766.43</v>
      </c>
      <c r="P57" s="24">
        <v>0</v>
      </c>
      <c r="Q57" s="84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s="25" customFormat="1" ht="21" customHeight="1" x14ac:dyDescent="0.25">
      <c r="A58" s="31"/>
      <c r="B58" s="23" t="s">
        <v>84</v>
      </c>
      <c r="C58" s="24">
        <v>0</v>
      </c>
      <c r="D58" s="24">
        <v>0</v>
      </c>
      <c r="E58" s="24">
        <v>9320.07</v>
      </c>
      <c r="F58" s="24">
        <v>0</v>
      </c>
      <c r="G58" s="24">
        <v>18640.14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27960.21</v>
      </c>
      <c r="P58" s="24">
        <v>0</v>
      </c>
      <c r="Q58" s="84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s="25" customFormat="1" ht="21" customHeight="1" x14ac:dyDescent="0.25">
      <c r="A59" s="31" t="s">
        <v>24</v>
      </c>
      <c r="B59" s="23" t="s">
        <v>85</v>
      </c>
      <c r="C59" s="24">
        <v>99941.01</v>
      </c>
      <c r="D59" s="24">
        <v>99941.010000000009</v>
      </c>
      <c r="E59" s="24">
        <v>102436.8</v>
      </c>
      <c r="F59" s="24">
        <v>18624.87</v>
      </c>
      <c r="G59" s="24">
        <v>130374.73</v>
      </c>
      <c r="H59" s="24">
        <v>151327.81</v>
      </c>
      <c r="I59" s="24">
        <v>0</v>
      </c>
      <c r="J59" s="24">
        <v>535467.62</v>
      </c>
      <c r="K59" s="24">
        <v>0</v>
      </c>
      <c r="L59" s="24">
        <v>2.3305801732931286E-11</v>
      </c>
      <c r="M59" s="24">
        <v>0</v>
      </c>
      <c r="N59" s="24">
        <v>0</v>
      </c>
      <c r="O59" s="24">
        <v>1138113.8500000001</v>
      </c>
      <c r="P59" s="24">
        <v>0</v>
      </c>
      <c r="Q59" s="84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s="25" customFormat="1" ht="21" customHeight="1" x14ac:dyDescent="0.25">
      <c r="A60" s="56" t="s">
        <v>26</v>
      </c>
      <c r="B60" s="57" t="s">
        <v>86</v>
      </c>
      <c r="C60" s="58">
        <f t="shared" ref="C60:P60" si="5">C61+C62</f>
        <v>199882.02</v>
      </c>
      <c r="D60" s="58">
        <f t="shared" si="5"/>
        <v>1.0459189070388675E-11</v>
      </c>
      <c r="E60" s="58">
        <f t="shared" si="5"/>
        <v>0</v>
      </c>
      <c r="F60" s="58">
        <f t="shared" si="5"/>
        <v>0</v>
      </c>
      <c r="G60" s="58">
        <f t="shared" si="5"/>
        <v>0</v>
      </c>
      <c r="H60" s="58">
        <f t="shared" si="5"/>
        <v>0</v>
      </c>
      <c r="I60" s="58">
        <f t="shared" si="5"/>
        <v>0</v>
      </c>
      <c r="J60" s="58">
        <f t="shared" si="5"/>
        <v>0</v>
      </c>
      <c r="K60" s="58">
        <f t="shared" si="5"/>
        <v>0</v>
      </c>
      <c r="L60" s="58">
        <f t="shared" si="5"/>
        <v>149935.6</v>
      </c>
      <c r="M60" s="58">
        <f t="shared" si="5"/>
        <v>0</v>
      </c>
      <c r="N60" s="58">
        <f t="shared" si="5"/>
        <v>0</v>
      </c>
      <c r="O60" s="58">
        <f t="shared" si="5"/>
        <v>349817.62</v>
      </c>
      <c r="P60" s="58">
        <f t="shared" si="5"/>
        <v>0</v>
      </c>
      <c r="Q60" s="8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s="25" customFormat="1" ht="21" customHeight="1" x14ac:dyDescent="0.25">
      <c r="A61" s="31"/>
      <c r="B61" s="23" t="s">
        <v>87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84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s="25" customFormat="1" ht="21" customHeight="1" x14ac:dyDescent="0.25">
      <c r="A62" s="31"/>
      <c r="B62" s="23" t="s">
        <v>88</v>
      </c>
      <c r="C62" s="24">
        <v>199882.02</v>
      </c>
      <c r="D62" s="24">
        <v>1.0459189070388675E-11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149935.6</v>
      </c>
      <c r="M62" s="24">
        <v>0</v>
      </c>
      <c r="N62" s="24">
        <v>0</v>
      </c>
      <c r="O62" s="24">
        <v>349817.62</v>
      </c>
      <c r="P62" s="24">
        <v>0</v>
      </c>
      <c r="Q62" s="8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s="25" customFormat="1" ht="21" customHeight="1" x14ac:dyDescent="0.25">
      <c r="A63" s="31" t="s">
        <v>30</v>
      </c>
      <c r="B63" s="23" t="s">
        <v>89</v>
      </c>
      <c r="C63" s="24">
        <v>123004.32</v>
      </c>
      <c r="D63" s="24">
        <v>125566.90999999999</v>
      </c>
      <c r="E63" s="24">
        <v>125717.90000000001</v>
      </c>
      <c r="F63" s="24">
        <v>0</v>
      </c>
      <c r="G63" s="24">
        <v>300327.49</v>
      </c>
      <c r="H63" s="24">
        <v>300327.49</v>
      </c>
      <c r="I63" s="24">
        <v>0</v>
      </c>
      <c r="J63" s="24">
        <v>796217.07</v>
      </c>
      <c r="K63" s="24">
        <v>398108.54</v>
      </c>
      <c r="L63" s="24">
        <v>8.6401996668428183E-11</v>
      </c>
      <c r="M63" s="24">
        <v>0</v>
      </c>
      <c r="N63" s="24">
        <v>4656.24</v>
      </c>
      <c r="O63" s="24">
        <v>2173925.96</v>
      </c>
      <c r="P63" s="24">
        <v>0</v>
      </c>
      <c r="Q63" s="84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s="59" customFormat="1" ht="21" customHeight="1" x14ac:dyDescent="0.25">
      <c r="A64" s="31" t="s">
        <v>32</v>
      </c>
      <c r="B64" s="23" t="s">
        <v>90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249108.85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249108.85</v>
      </c>
      <c r="P64" s="24">
        <v>0</v>
      </c>
      <c r="Q64" s="84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</row>
    <row r="65" spans="1:66" s="25" customFormat="1" ht="21" customHeight="1" x14ac:dyDescent="0.25">
      <c r="A65" s="31" t="s">
        <v>34</v>
      </c>
      <c r="B65" s="23" t="s">
        <v>91</v>
      </c>
      <c r="C65" s="24">
        <v>2934.5</v>
      </c>
      <c r="D65" s="24">
        <v>2934.5</v>
      </c>
      <c r="E65" s="24">
        <v>0</v>
      </c>
      <c r="F65" s="24">
        <v>2046.37</v>
      </c>
      <c r="G65" s="24">
        <v>5115.92</v>
      </c>
      <c r="H65" s="24">
        <v>2046.37</v>
      </c>
      <c r="I65" s="24">
        <v>0</v>
      </c>
      <c r="J65" s="24">
        <v>0</v>
      </c>
      <c r="K65" s="24">
        <v>0</v>
      </c>
      <c r="L65" s="24">
        <v>8055.97</v>
      </c>
      <c r="M65" s="24">
        <v>0</v>
      </c>
      <c r="N65" s="24">
        <v>0</v>
      </c>
      <c r="O65" s="24">
        <v>23133.63</v>
      </c>
      <c r="P65" s="24">
        <v>0</v>
      </c>
      <c r="Q65" s="84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21" customHeight="1" x14ac:dyDescent="0.25">
      <c r="A66" s="15">
        <v>4</v>
      </c>
      <c r="B66" s="16" t="s">
        <v>92</v>
      </c>
      <c r="C66" s="49">
        <f t="shared" ref="C66:P66" si="6">C67+C71</f>
        <v>5485153.6600000001</v>
      </c>
      <c r="D66" s="49">
        <f t="shared" si="6"/>
        <v>5200206.3499999996</v>
      </c>
      <c r="E66" s="49">
        <f t="shared" si="6"/>
        <v>5356639.99</v>
      </c>
      <c r="F66" s="49">
        <f t="shared" si="6"/>
        <v>5040049.2299999995</v>
      </c>
      <c r="G66" s="49">
        <f t="shared" si="6"/>
        <v>5851038.2200000007</v>
      </c>
      <c r="H66" s="49">
        <f t="shared" si="6"/>
        <v>5101352.55</v>
      </c>
      <c r="I66" s="49">
        <f t="shared" si="6"/>
        <v>5942214.7599999998</v>
      </c>
      <c r="J66" s="49">
        <f t="shared" si="6"/>
        <v>5824666.4099999992</v>
      </c>
      <c r="K66" s="49">
        <f t="shared" si="6"/>
        <v>5955831.5000000028</v>
      </c>
      <c r="L66" s="49">
        <f t="shared" si="6"/>
        <v>5900927.3300000001</v>
      </c>
      <c r="M66" s="49">
        <f t="shared" si="6"/>
        <v>6086981.5700000012</v>
      </c>
      <c r="N66" s="49">
        <f t="shared" si="6"/>
        <v>5718728.4299999988</v>
      </c>
      <c r="O66" s="49">
        <f t="shared" si="6"/>
        <v>67463789.999999985</v>
      </c>
      <c r="P66" s="49">
        <f t="shared" si="6"/>
        <v>7536.9600000000009</v>
      </c>
      <c r="Q66" s="84"/>
    </row>
    <row r="67" spans="1:66" s="34" customFormat="1" ht="21" customHeight="1" x14ac:dyDescent="0.25">
      <c r="A67" s="60"/>
      <c r="B67" s="61" t="s">
        <v>93</v>
      </c>
      <c r="C67" s="62">
        <f t="shared" ref="C67:P67" si="7">C68+C69+C70</f>
        <v>5485153.6600000001</v>
      </c>
      <c r="D67" s="62">
        <f t="shared" si="7"/>
        <v>5200206.3499999996</v>
      </c>
      <c r="E67" s="62">
        <f t="shared" si="7"/>
        <v>5356639.99</v>
      </c>
      <c r="F67" s="62">
        <f t="shared" si="7"/>
        <v>5040049.2299999995</v>
      </c>
      <c r="G67" s="62">
        <f t="shared" si="7"/>
        <v>5851038.2200000007</v>
      </c>
      <c r="H67" s="62">
        <f t="shared" si="7"/>
        <v>5093594.5999999996</v>
      </c>
      <c r="I67" s="62">
        <f t="shared" si="7"/>
        <v>5929967.8799999999</v>
      </c>
      <c r="J67" s="62">
        <f t="shared" si="7"/>
        <v>5817572.0399999991</v>
      </c>
      <c r="K67" s="62">
        <f t="shared" si="7"/>
        <v>5952205.240000003</v>
      </c>
      <c r="L67" s="62">
        <f t="shared" si="7"/>
        <v>5900927.3300000001</v>
      </c>
      <c r="M67" s="62">
        <f t="shared" si="7"/>
        <v>6074831.9600000009</v>
      </c>
      <c r="N67" s="62">
        <f t="shared" si="7"/>
        <v>5714200.8599999985</v>
      </c>
      <c r="O67" s="62">
        <f t="shared" si="7"/>
        <v>67416387.359999985</v>
      </c>
      <c r="P67" s="62">
        <f t="shared" si="7"/>
        <v>7536.9600000000009</v>
      </c>
      <c r="Q67" s="84"/>
    </row>
    <row r="68" spans="1:66" s="34" customFormat="1" ht="21" customHeight="1" x14ac:dyDescent="0.25">
      <c r="A68" s="32"/>
      <c r="B68" s="33" t="s">
        <v>94</v>
      </c>
      <c r="C68" s="29">
        <v>2068679.5499999996</v>
      </c>
      <c r="D68" s="29">
        <v>1999363.0700000003</v>
      </c>
      <c r="E68" s="29">
        <v>1973398.8699999999</v>
      </c>
      <c r="F68" s="29">
        <v>2054989.9499999993</v>
      </c>
      <c r="G68" s="29">
        <v>2387553.9800000009</v>
      </c>
      <c r="H68" s="29">
        <v>1655234.27</v>
      </c>
      <c r="I68" s="29">
        <v>2740771.28</v>
      </c>
      <c r="J68" s="29">
        <v>2374197.0799999982</v>
      </c>
      <c r="K68" s="24">
        <v>2432778.7900000019</v>
      </c>
      <c r="L68" s="24">
        <v>2460331.5399999996</v>
      </c>
      <c r="M68" s="24">
        <v>2565322.8600000008</v>
      </c>
      <c r="N68" s="24">
        <v>2331530.8499999996</v>
      </c>
      <c r="O68" s="29">
        <v>27044152.09</v>
      </c>
      <c r="P68" s="24">
        <v>43.589999999999996</v>
      </c>
      <c r="Q68" s="84"/>
    </row>
    <row r="69" spans="1:66" s="34" customFormat="1" ht="21" customHeight="1" x14ac:dyDescent="0.25">
      <c r="A69" s="32"/>
      <c r="B69" s="33" t="s">
        <v>95</v>
      </c>
      <c r="C69" s="29">
        <v>919866.49</v>
      </c>
      <c r="D69" s="29">
        <v>1056817.3800000004</v>
      </c>
      <c r="E69" s="29">
        <v>1160996.33</v>
      </c>
      <c r="F69" s="29">
        <v>942868.61</v>
      </c>
      <c r="G69" s="29">
        <v>1102615.29</v>
      </c>
      <c r="H69" s="29">
        <v>1090227.5900000001</v>
      </c>
      <c r="I69" s="29">
        <v>1027361.64</v>
      </c>
      <c r="J69" s="29">
        <v>1105648.3199999998</v>
      </c>
      <c r="K69" s="24">
        <v>1092530.2500000002</v>
      </c>
      <c r="L69" s="24">
        <v>1061643.67</v>
      </c>
      <c r="M69" s="24">
        <v>1026478.99</v>
      </c>
      <c r="N69" s="24">
        <v>992728.98</v>
      </c>
      <c r="O69" s="29">
        <v>12579783.539999999</v>
      </c>
      <c r="P69" s="24">
        <v>1540.14</v>
      </c>
      <c r="Q69" s="84"/>
    </row>
    <row r="70" spans="1:66" s="34" customFormat="1" ht="21" customHeight="1" x14ac:dyDescent="0.25">
      <c r="A70" s="32"/>
      <c r="B70" s="33" t="s">
        <v>96</v>
      </c>
      <c r="C70" s="29">
        <v>2496607.6200000006</v>
      </c>
      <c r="D70" s="29">
        <v>2144025.8999999994</v>
      </c>
      <c r="E70" s="29">
        <v>2222244.79</v>
      </c>
      <c r="F70" s="29">
        <v>2042190.6700000002</v>
      </c>
      <c r="G70" s="29">
        <v>2360868.9500000002</v>
      </c>
      <c r="H70" s="29">
        <v>2348132.7399999998</v>
      </c>
      <c r="I70" s="29">
        <v>2161834.96</v>
      </c>
      <c r="J70" s="29">
        <v>2337726.6400000006</v>
      </c>
      <c r="K70" s="24">
        <v>2426896.2000000011</v>
      </c>
      <c r="L70" s="24">
        <v>2378952.12</v>
      </c>
      <c r="M70" s="24">
        <v>2483030.1100000008</v>
      </c>
      <c r="N70" s="24">
        <v>2389941.0299999989</v>
      </c>
      <c r="O70" s="29">
        <v>27792451.729999997</v>
      </c>
      <c r="P70" s="24">
        <v>5953.2300000000005</v>
      </c>
      <c r="Q70" s="84"/>
    </row>
    <row r="71" spans="1:66" s="21" customFormat="1" ht="21" customHeight="1" x14ac:dyDescent="0.25">
      <c r="A71" s="37"/>
      <c r="B71" s="19" t="s">
        <v>97</v>
      </c>
      <c r="C71" s="26">
        <f t="shared" ref="C71:P71" si="8">C72+C73</f>
        <v>0</v>
      </c>
      <c r="D71" s="26">
        <f t="shared" si="8"/>
        <v>0</v>
      </c>
      <c r="E71" s="26">
        <f t="shared" si="8"/>
        <v>0</v>
      </c>
      <c r="F71" s="26">
        <f t="shared" si="8"/>
        <v>0</v>
      </c>
      <c r="G71" s="26">
        <f t="shared" si="8"/>
        <v>0</v>
      </c>
      <c r="H71" s="26">
        <f t="shared" si="8"/>
        <v>7757.9500000000007</v>
      </c>
      <c r="I71" s="26">
        <f t="shared" si="8"/>
        <v>12246.88</v>
      </c>
      <c r="J71" s="26">
        <f t="shared" si="8"/>
        <v>7094.37</v>
      </c>
      <c r="K71" s="26">
        <f t="shared" si="8"/>
        <v>3626.26</v>
      </c>
      <c r="L71" s="26">
        <f t="shared" si="8"/>
        <v>0</v>
      </c>
      <c r="M71" s="26">
        <f t="shared" si="8"/>
        <v>12149.61</v>
      </c>
      <c r="N71" s="26">
        <f t="shared" si="8"/>
        <v>4527.57</v>
      </c>
      <c r="O71" s="26">
        <f t="shared" si="8"/>
        <v>47402.64</v>
      </c>
      <c r="P71" s="26">
        <f t="shared" si="8"/>
        <v>0</v>
      </c>
      <c r="Q71" s="84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s="25" customFormat="1" ht="21" customHeight="1" x14ac:dyDescent="0.25">
      <c r="A72" s="31"/>
      <c r="B72" s="23" t="s">
        <v>98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6653.34</v>
      </c>
      <c r="I72" s="24">
        <v>11660.46</v>
      </c>
      <c r="J72" s="24">
        <v>7094.37</v>
      </c>
      <c r="K72" s="24">
        <v>0</v>
      </c>
      <c r="L72" s="24">
        <v>0</v>
      </c>
      <c r="M72" s="24">
        <v>8045.6</v>
      </c>
      <c r="N72" s="24">
        <v>4527.57</v>
      </c>
      <c r="O72" s="24">
        <v>37981.339999999997</v>
      </c>
      <c r="P72" s="24">
        <v>0</v>
      </c>
      <c r="Q72" s="84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s="25" customFormat="1" ht="21" customHeight="1" x14ac:dyDescent="0.25">
      <c r="A73" s="31"/>
      <c r="B73" s="23" t="s">
        <v>99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1104.6100000000006</v>
      </c>
      <c r="I73" s="24">
        <v>586.42000000000007</v>
      </c>
      <c r="J73" s="24">
        <v>0</v>
      </c>
      <c r="K73" s="24">
        <v>3626.26</v>
      </c>
      <c r="L73" s="24">
        <v>0</v>
      </c>
      <c r="M73" s="24">
        <v>4104.01</v>
      </c>
      <c r="N73" s="24">
        <v>0</v>
      </c>
      <c r="O73" s="24">
        <v>9421.3000000000011</v>
      </c>
      <c r="P73" s="24">
        <v>0</v>
      </c>
      <c r="Q73" s="84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21" customHeight="1" x14ac:dyDescent="0.25">
      <c r="A74" s="15">
        <v>5</v>
      </c>
      <c r="B74" s="16" t="s">
        <v>100</v>
      </c>
      <c r="C74" s="49">
        <v>0</v>
      </c>
      <c r="D74" s="49">
        <f t="shared" ref="D74:P74" si="9">D75+D79</f>
        <v>0</v>
      </c>
      <c r="E74" s="49">
        <f t="shared" si="9"/>
        <v>0</v>
      </c>
      <c r="F74" s="49">
        <f t="shared" si="9"/>
        <v>0</v>
      </c>
      <c r="G74" s="49">
        <f t="shared" si="9"/>
        <v>0</v>
      </c>
      <c r="H74" s="49">
        <f t="shared" si="9"/>
        <v>20724.599999999999</v>
      </c>
      <c r="I74" s="49">
        <f t="shared" si="9"/>
        <v>261.60000000000002</v>
      </c>
      <c r="J74" s="49">
        <f t="shared" si="9"/>
        <v>0</v>
      </c>
      <c r="K74" s="49">
        <f t="shared" si="9"/>
        <v>938.1299999999992</v>
      </c>
      <c r="L74" s="49">
        <f t="shared" si="9"/>
        <v>8443.17</v>
      </c>
      <c r="M74" s="49">
        <f t="shared" si="9"/>
        <v>12680.7</v>
      </c>
      <c r="N74" s="49">
        <f t="shared" si="9"/>
        <v>69028.289999999994</v>
      </c>
      <c r="O74" s="49">
        <f t="shared" si="9"/>
        <v>112076.48999999999</v>
      </c>
      <c r="P74" s="49">
        <f t="shared" si="9"/>
        <v>0</v>
      </c>
      <c r="Q74" s="84"/>
    </row>
    <row r="75" spans="1:66" s="21" customFormat="1" ht="21" customHeight="1" x14ac:dyDescent="0.25">
      <c r="A75" s="37"/>
      <c r="B75" s="19" t="s">
        <v>101</v>
      </c>
      <c r="C75" s="26">
        <v>0</v>
      </c>
      <c r="D75" s="26">
        <f t="shared" ref="D75:P75" si="10">D76+D77+D78</f>
        <v>0</v>
      </c>
      <c r="E75" s="26">
        <f t="shared" si="10"/>
        <v>0</v>
      </c>
      <c r="F75" s="26">
        <f t="shared" si="10"/>
        <v>0</v>
      </c>
      <c r="G75" s="26">
        <f t="shared" si="10"/>
        <v>0</v>
      </c>
      <c r="H75" s="26">
        <f t="shared" si="10"/>
        <v>20724.599999999999</v>
      </c>
      <c r="I75" s="26">
        <f t="shared" si="10"/>
        <v>261.60000000000002</v>
      </c>
      <c r="J75" s="26">
        <f t="shared" si="10"/>
        <v>0</v>
      </c>
      <c r="K75" s="26">
        <f t="shared" si="10"/>
        <v>938.1299999999992</v>
      </c>
      <c r="L75" s="26">
        <f t="shared" si="10"/>
        <v>8443.17</v>
      </c>
      <c r="M75" s="26">
        <f t="shared" si="10"/>
        <v>12680.7</v>
      </c>
      <c r="N75" s="26">
        <f t="shared" si="10"/>
        <v>0</v>
      </c>
      <c r="O75" s="26">
        <f t="shared" si="10"/>
        <v>43048.2</v>
      </c>
      <c r="P75" s="26">
        <f t="shared" si="10"/>
        <v>0</v>
      </c>
      <c r="Q75" s="84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s="25" customFormat="1" ht="21" customHeight="1" x14ac:dyDescent="0.25">
      <c r="A76" s="22"/>
      <c r="B76" s="23" t="s">
        <v>102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20724.599999999999</v>
      </c>
      <c r="I76" s="24">
        <v>261.60000000000002</v>
      </c>
      <c r="J76" s="24">
        <v>0</v>
      </c>
      <c r="K76" s="24">
        <v>938.1299999999992</v>
      </c>
      <c r="L76" s="24">
        <v>8443.17</v>
      </c>
      <c r="M76" s="24">
        <v>12680.7</v>
      </c>
      <c r="N76" s="24">
        <v>0</v>
      </c>
      <c r="O76" s="24">
        <v>43048.2</v>
      </c>
      <c r="P76" s="24">
        <v>0</v>
      </c>
      <c r="Q76" s="84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s="25" customFormat="1" ht="21" customHeight="1" x14ac:dyDescent="0.25">
      <c r="A77" s="22"/>
      <c r="B77" s="23" t="s">
        <v>103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84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s="25" customFormat="1" ht="21" customHeight="1" x14ac:dyDescent="0.25">
      <c r="A78" s="22"/>
      <c r="B78" s="23" t="s">
        <v>104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84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s="25" customFormat="1" ht="21" customHeight="1" x14ac:dyDescent="0.25">
      <c r="A79" s="22"/>
      <c r="B79" s="23" t="s">
        <v>105</v>
      </c>
      <c r="C79" s="24">
        <v>0</v>
      </c>
      <c r="D79" s="24"/>
      <c r="E79" s="24"/>
      <c r="F79" s="24">
        <v>0</v>
      </c>
      <c r="G79" s="24"/>
      <c r="H79" s="24"/>
      <c r="I79" s="24">
        <v>0</v>
      </c>
      <c r="J79" s="24"/>
      <c r="K79" s="24"/>
      <c r="L79" s="24">
        <v>0</v>
      </c>
      <c r="M79" s="24">
        <v>0</v>
      </c>
      <c r="N79" s="24">
        <v>69028.289999999994</v>
      </c>
      <c r="O79" s="24">
        <v>69028.289999999994</v>
      </c>
      <c r="P79" s="24">
        <v>0</v>
      </c>
      <c r="Q79" s="84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21" customHeight="1" x14ac:dyDescent="0.25">
      <c r="A80" s="15">
        <v>6</v>
      </c>
      <c r="B80" s="16" t="s">
        <v>106</v>
      </c>
      <c r="C80" s="49">
        <f t="shared" ref="C80:P80" si="11">C81+C82</f>
        <v>294011.14999999997</v>
      </c>
      <c r="D80" s="49">
        <f t="shared" si="11"/>
        <v>305435.3</v>
      </c>
      <c r="E80" s="49">
        <f t="shared" si="11"/>
        <v>186120.2</v>
      </c>
      <c r="F80" s="49">
        <f t="shared" si="11"/>
        <v>463204.71</v>
      </c>
      <c r="G80" s="49">
        <f t="shared" si="11"/>
        <v>282686.7699999999</v>
      </c>
      <c r="H80" s="49">
        <f t="shared" si="11"/>
        <v>94108.520000000077</v>
      </c>
      <c r="I80" s="49">
        <f t="shared" si="11"/>
        <v>633661.89999999991</v>
      </c>
      <c r="J80" s="49">
        <f t="shared" si="11"/>
        <v>470244.93000000017</v>
      </c>
      <c r="K80" s="49">
        <f t="shared" si="11"/>
        <v>471138.11999999988</v>
      </c>
      <c r="L80" s="49">
        <f t="shared" si="11"/>
        <v>421437.7</v>
      </c>
      <c r="M80" s="49">
        <f t="shared" si="11"/>
        <v>409149.36999999994</v>
      </c>
      <c r="N80" s="49">
        <f t="shared" si="11"/>
        <v>496561.33000000007</v>
      </c>
      <c r="O80" s="49">
        <f t="shared" si="11"/>
        <v>4527760</v>
      </c>
      <c r="P80" s="49">
        <f t="shared" si="11"/>
        <v>7445.8300000000008</v>
      </c>
      <c r="Q80" s="84"/>
    </row>
    <row r="81" spans="1:66" s="30" customFormat="1" ht="21" customHeight="1" x14ac:dyDescent="0.25">
      <c r="A81" s="27"/>
      <c r="B81" s="28" t="s">
        <v>107</v>
      </c>
      <c r="C81" s="29">
        <v>283936.18</v>
      </c>
      <c r="D81" s="29">
        <v>292002.01</v>
      </c>
      <c r="E81" s="29">
        <v>176061.81</v>
      </c>
      <c r="F81" s="29">
        <v>463204.71</v>
      </c>
      <c r="G81" s="29">
        <v>282686.7699999999</v>
      </c>
      <c r="H81" s="29">
        <v>94108.520000000077</v>
      </c>
      <c r="I81" s="29">
        <v>623246.94999999995</v>
      </c>
      <c r="J81" s="29">
        <v>470244.93000000017</v>
      </c>
      <c r="K81" s="24">
        <v>471138.11999999988</v>
      </c>
      <c r="L81" s="24">
        <v>417966.05</v>
      </c>
      <c r="M81" s="24">
        <v>409149.36999999994</v>
      </c>
      <c r="N81" s="24">
        <v>453962.40000000008</v>
      </c>
      <c r="O81" s="29">
        <v>4437707.82</v>
      </c>
      <c r="P81" s="24">
        <v>7445.8300000000008</v>
      </c>
      <c r="Q81" s="8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</row>
    <row r="82" spans="1:66" s="38" customFormat="1" ht="21" customHeight="1" x14ac:dyDescent="0.25">
      <c r="A82" s="22"/>
      <c r="B82" s="23" t="s">
        <v>108</v>
      </c>
      <c r="C82" s="24">
        <v>10074.969999999999</v>
      </c>
      <c r="D82" s="24">
        <v>13433.29</v>
      </c>
      <c r="E82" s="24">
        <v>10058.39</v>
      </c>
      <c r="F82" s="24">
        <v>0</v>
      </c>
      <c r="G82" s="24">
        <v>0</v>
      </c>
      <c r="H82" s="24">
        <v>0</v>
      </c>
      <c r="I82" s="24">
        <v>10414.950000000001</v>
      </c>
      <c r="J82" s="24">
        <v>0</v>
      </c>
      <c r="K82" s="24">
        <v>0</v>
      </c>
      <c r="L82" s="24">
        <v>3471.65</v>
      </c>
      <c r="M82" s="24">
        <v>0</v>
      </c>
      <c r="N82" s="24">
        <v>42598.93</v>
      </c>
      <c r="O82" s="24">
        <v>90052.180000000008</v>
      </c>
      <c r="P82" s="24">
        <v>0</v>
      </c>
      <c r="Q82" s="8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21" customHeight="1" x14ac:dyDescent="0.25">
      <c r="A83" s="15">
        <v>7</v>
      </c>
      <c r="B83" s="16" t="s">
        <v>109</v>
      </c>
      <c r="C83" s="49">
        <f t="shared" ref="C83:P83" si="12">C84+C85</f>
        <v>17607976.060000002</v>
      </c>
      <c r="D83" s="49">
        <f t="shared" si="12"/>
        <v>20411097.570000004</v>
      </c>
      <c r="E83" s="49">
        <f t="shared" si="12"/>
        <v>24325651.600699998</v>
      </c>
      <c r="F83" s="49">
        <f t="shared" si="12"/>
        <v>21040734.370000016</v>
      </c>
      <c r="G83" s="49">
        <f t="shared" si="12"/>
        <v>25587843.679999985</v>
      </c>
      <c r="H83" s="49">
        <f t="shared" si="12"/>
        <v>23623051.140000001</v>
      </c>
      <c r="I83" s="49">
        <f t="shared" si="12"/>
        <v>29086851.320000015</v>
      </c>
      <c r="J83" s="49">
        <f t="shared" si="12"/>
        <v>28715474.460000008</v>
      </c>
      <c r="K83" s="49">
        <f t="shared" si="12"/>
        <v>25986744.239999987</v>
      </c>
      <c r="L83" s="49">
        <f t="shared" si="12"/>
        <v>24084198.779999983</v>
      </c>
      <c r="M83" s="49">
        <f t="shared" si="12"/>
        <v>28028353.009999998</v>
      </c>
      <c r="N83" s="49">
        <f t="shared" si="12"/>
        <v>27368031.110000007</v>
      </c>
      <c r="O83" s="49">
        <f t="shared" si="12"/>
        <v>295866007.34069997</v>
      </c>
      <c r="P83" s="49">
        <f t="shared" si="12"/>
        <v>556470.09929999989</v>
      </c>
      <c r="Q83" s="84"/>
    </row>
    <row r="84" spans="1:66" s="30" customFormat="1" ht="21" customHeight="1" x14ac:dyDescent="0.25">
      <c r="A84" s="27"/>
      <c r="B84" s="28" t="s">
        <v>93</v>
      </c>
      <c r="C84" s="29">
        <v>14385543.460000001</v>
      </c>
      <c r="D84" s="29">
        <v>13620725.520000003</v>
      </c>
      <c r="E84" s="29">
        <v>15646368.359999999</v>
      </c>
      <c r="F84" s="29">
        <v>14671958.000000015</v>
      </c>
      <c r="G84" s="29">
        <v>17356528.439999983</v>
      </c>
      <c r="H84" s="29">
        <v>15134690.82</v>
      </c>
      <c r="I84" s="29">
        <v>18405842.530000016</v>
      </c>
      <c r="J84" s="29">
        <v>16938904.870000008</v>
      </c>
      <c r="K84" s="24">
        <v>18715629.519999988</v>
      </c>
      <c r="L84" s="24">
        <v>16476143.459999982</v>
      </c>
      <c r="M84" s="24">
        <v>17785891.649999999</v>
      </c>
      <c r="N84" s="24">
        <v>16933270.500000007</v>
      </c>
      <c r="O84" s="29">
        <v>196071497.13</v>
      </c>
      <c r="P84" s="24">
        <v>462660.67999999993</v>
      </c>
      <c r="Q84" s="8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</row>
    <row r="85" spans="1:66" s="21" customFormat="1" ht="21" customHeight="1" x14ac:dyDescent="0.25">
      <c r="A85" s="37"/>
      <c r="B85" s="19" t="s">
        <v>110</v>
      </c>
      <c r="C85" s="26">
        <f t="shared" ref="C85:P85" si="13">C86+C87+C88+C89</f>
        <v>3222432.6000000006</v>
      </c>
      <c r="D85" s="26">
        <f t="shared" si="13"/>
        <v>6790372.0499999998</v>
      </c>
      <c r="E85" s="26">
        <f t="shared" si="13"/>
        <v>8679283.2407000009</v>
      </c>
      <c r="F85" s="26">
        <f t="shared" si="13"/>
        <v>6368776.3700000001</v>
      </c>
      <c r="G85" s="26">
        <f t="shared" si="13"/>
        <v>8231315.2400000002</v>
      </c>
      <c r="H85" s="26">
        <f t="shared" si="13"/>
        <v>8488360.3200000003</v>
      </c>
      <c r="I85" s="26">
        <f t="shared" si="13"/>
        <v>10681008.789999999</v>
      </c>
      <c r="J85" s="26">
        <f t="shared" si="13"/>
        <v>11776569.59</v>
      </c>
      <c r="K85" s="26">
        <f t="shared" si="13"/>
        <v>7271114.7200000007</v>
      </c>
      <c r="L85" s="26">
        <f t="shared" si="13"/>
        <v>7608055.3199999994</v>
      </c>
      <c r="M85" s="26">
        <f t="shared" si="13"/>
        <v>10242461.360000001</v>
      </c>
      <c r="N85" s="26">
        <f t="shared" si="13"/>
        <v>10434760.610000001</v>
      </c>
      <c r="O85" s="26">
        <f t="shared" si="13"/>
        <v>99794510.210699975</v>
      </c>
      <c r="P85" s="26">
        <f t="shared" si="13"/>
        <v>93809.419299999994</v>
      </c>
      <c r="Q85" s="84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s="25" customFormat="1" ht="21" customHeight="1" x14ac:dyDescent="0.25">
      <c r="A86" s="22"/>
      <c r="B86" s="23" t="s">
        <v>111</v>
      </c>
      <c r="C86" s="24">
        <v>1866982.52</v>
      </c>
      <c r="D86" s="24">
        <v>5770134.5</v>
      </c>
      <c r="E86" s="24">
        <v>7056862.8407000005</v>
      </c>
      <c r="F86" s="24">
        <v>5247534.43</v>
      </c>
      <c r="G86" s="24">
        <v>6484670.0800000001</v>
      </c>
      <c r="H86" s="24">
        <v>6761280.6699999999</v>
      </c>
      <c r="I86" s="24">
        <v>9509122.209999999</v>
      </c>
      <c r="J86" s="24">
        <v>10609912.1</v>
      </c>
      <c r="K86" s="24">
        <v>5329896.4000000004</v>
      </c>
      <c r="L86" s="24">
        <v>5510974.4900000002</v>
      </c>
      <c r="M86" s="24">
        <v>8366220.4000000004</v>
      </c>
      <c r="N86" s="24">
        <v>9545603.9000000004</v>
      </c>
      <c r="O86" s="24">
        <v>82059194.540699989</v>
      </c>
      <c r="P86" s="24">
        <v>84921.469299999997</v>
      </c>
      <c r="Q86" s="84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s="25" customFormat="1" ht="21" customHeight="1" x14ac:dyDescent="0.25">
      <c r="A87" s="22"/>
      <c r="B87" s="23" t="s">
        <v>112</v>
      </c>
      <c r="C87" s="24">
        <v>997177.51</v>
      </c>
      <c r="D87" s="24">
        <v>738907.63</v>
      </c>
      <c r="E87" s="24">
        <v>1033187.92</v>
      </c>
      <c r="F87" s="24">
        <v>644074.48</v>
      </c>
      <c r="G87" s="24">
        <v>1245973.43</v>
      </c>
      <c r="H87" s="24">
        <v>844792.47</v>
      </c>
      <c r="I87" s="24">
        <v>939198.33999999985</v>
      </c>
      <c r="J87" s="24">
        <v>875459.93000000017</v>
      </c>
      <c r="K87" s="24">
        <v>1302306.7000000004</v>
      </c>
      <c r="L87" s="24">
        <v>1464861.52</v>
      </c>
      <c r="M87" s="24">
        <v>1585226.83</v>
      </c>
      <c r="N87" s="24">
        <v>313180.93</v>
      </c>
      <c r="O87" s="24">
        <v>11984347.690000001</v>
      </c>
      <c r="P87" s="24">
        <v>0</v>
      </c>
      <c r="Q87" s="84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s="25" customFormat="1" ht="21" customHeight="1" x14ac:dyDescent="0.25">
      <c r="A88" s="22"/>
      <c r="B88" s="23" t="s">
        <v>113</v>
      </c>
      <c r="C88" s="24">
        <v>144035.37</v>
      </c>
      <c r="D88" s="24">
        <v>31364.549999999988</v>
      </c>
      <c r="E88" s="24">
        <v>242488.45999999996</v>
      </c>
      <c r="F88" s="24">
        <v>258474.42000000004</v>
      </c>
      <c r="G88" s="24">
        <v>263303.24</v>
      </c>
      <c r="H88" s="24">
        <v>593070.78</v>
      </c>
      <c r="I88" s="24">
        <v>11052.320000000007</v>
      </c>
      <c r="J88" s="24">
        <v>5831.0799999999872</v>
      </c>
      <c r="K88" s="24">
        <v>45981.350000000006</v>
      </c>
      <c r="L88" s="24">
        <v>239653.84</v>
      </c>
      <c r="M88" s="24">
        <v>66122.880000000005</v>
      </c>
      <c r="N88" s="24">
        <v>34916.31</v>
      </c>
      <c r="O88" s="24">
        <v>1936294.5999999999</v>
      </c>
      <c r="P88" s="24">
        <v>4268.8599999999997</v>
      </c>
      <c r="Q88" s="84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s="25" customFormat="1" ht="21" customHeight="1" x14ac:dyDescent="0.25">
      <c r="A89" s="22"/>
      <c r="B89" s="23" t="s">
        <v>114</v>
      </c>
      <c r="C89" s="24">
        <v>214237.2</v>
      </c>
      <c r="D89" s="24">
        <v>249965.37</v>
      </c>
      <c r="E89" s="24">
        <v>346744.02</v>
      </c>
      <c r="F89" s="24">
        <v>218693.04</v>
      </c>
      <c r="G89" s="24">
        <v>237368.49</v>
      </c>
      <c r="H89" s="24">
        <v>289216.40000000002</v>
      </c>
      <c r="I89" s="24">
        <v>221635.92</v>
      </c>
      <c r="J89" s="24">
        <v>285366.48</v>
      </c>
      <c r="K89" s="24">
        <v>592930.27</v>
      </c>
      <c r="L89" s="24">
        <v>392565.46999999991</v>
      </c>
      <c r="M89" s="24">
        <v>224891.25</v>
      </c>
      <c r="N89" s="24">
        <v>541059.47</v>
      </c>
      <c r="O89" s="24">
        <v>3814673.38</v>
      </c>
      <c r="P89" s="24">
        <v>4619.09</v>
      </c>
      <c r="Q89" s="84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21" customHeight="1" x14ac:dyDescent="0.25">
      <c r="A90" s="15">
        <v>8</v>
      </c>
      <c r="B90" s="16" t="s">
        <v>115</v>
      </c>
      <c r="C90" s="17">
        <f t="shared" ref="C90:P90" si="14">C91+C92+C96+C97+C98+C103+C104</f>
        <v>5178238.2200000007</v>
      </c>
      <c r="D90" s="17">
        <f t="shared" si="14"/>
        <v>8106398.6700000009</v>
      </c>
      <c r="E90" s="17">
        <f t="shared" si="14"/>
        <v>8886410.9521999992</v>
      </c>
      <c r="F90" s="17">
        <f t="shared" si="14"/>
        <v>5027636.6199999992</v>
      </c>
      <c r="G90" s="17">
        <f t="shared" si="14"/>
        <v>9435970.0700000003</v>
      </c>
      <c r="H90" s="17">
        <f t="shared" si="14"/>
        <v>13525402.640000001</v>
      </c>
      <c r="I90" s="17">
        <f t="shared" si="14"/>
        <v>8523785.1799999997</v>
      </c>
      <c r="J90" s="17">
        <f t="shared" si="14"/>
        <v>8478875.6899999995</v>
      </c>
      <c r="K90" s="17">
        <f t="shared" si="14"/>
        <v>9958666.6500000004</v>
      </c>
      <c r="L90" s="17">
        <f t="shared" si="14"/>
        <v>10566791.450000001</v>
      </c>
      <c r="M90" s="17">
        <f t="shared" si="14"/>
        <v>10609067.799999999</v>
      </c>
      <c r="N90" s="17">
        <f t="shared" si="14"/>
        <v>12435521.179999998</v>
      </c>
      <c r="O90" s="17">
        <f t="shared" si="14"/>
        <v>110732765.12220001</v>
      </c>
      <c r="P90" s="17">
        <f t="shared" si="14"/>
        <v>75852.2978</v>
      </c>
      <c r="Q90" s="84"/>
    </row>
    <row r="91" spans="1:66" s="30" customFormat="1" ht="21" customHeight="1" x14ac:dyDescent="0.25">
      <c r="A91" s="27"/>
      <c r="B91" s="28" t="s">
        <v>116</v>
      </c>
      <c r="C91" s="29">
        <v>2745230.95</v>
      </c>
      <c r="D91" s="29">
        <v>2697726.1400000006</v>
      </c>
      <c r="E91" s="29">
        <v>1541327.54</v>
      </c>
      <c r="F91" s="29">
        <v>1577373.0499999998</v>
      </c>
      <c r="G91" s="29">
        <v>1833247.4699999997</v>
      </c>
      <c r="H91" s="29">
        <v>2077800.8800000001</v>
      </c>
      <c r="I91" s="29">
        <v>2007241.7300000004</v>
      </c>
      <c r="J91" s="29">
        <v>2193287.09</v>
      </c>
      <c r="K91" s="24">
        <v>2276313.4400000013</v>
      </c>
      <c r="L91" s="24">
        <v>2201220.6100000003</v>
      </c>
      <c r="M91" s="24">
        <v>2549718.9699999988</v>
      </c>
      <c r="N91" s="24">
        <v>2071144.36</v>
      </c>
      <c r="O91" s="29">
        <v>25771632.230000004</v>
      </c>
      <c r="P91" s="24">
        <v>0</v>
      </c>
      <c r="Q91" s="8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</row>
    <row r="92" spans="1:66" s="21" customFormat="1" ht="21" customHeight="1" x14ac:dyDescent="0.25">
      <c r="A92" s="37"/>
      <c r="B92" s="19" t="s">
        <v>117</v>
      </c>
      <c r="C92" s="20">
        <f t="shared" ref="C92:P92" si="15">C93+C94+C95</f>
        <v>2358358.37</v>
      </c>
      <c r="D92" s="20">
        <f t="shared" si="15"/>
        <v>5121079.8</v>
      </c>
      <c r="E92" s="20">
        <f t="shared" si="15"/>
        <v>4994660.1222000001</v>
      </c>
      <c r="F92" s="20">
        <f t="shared" si="15"/>
        <v>2776026.6999999997</v>
      </c>
      <c r="G92" s="20">
        <f t="shared" si="15"/>
        <v>7336610.1899999995</v>
      </c>
      <c r="H92" s="20">
        <f t="shared" si="15"/>
        <v>7532430.8800000008</v>
      </c>
      <c r="I92" s="20">
        <f t="shared" si="15"/>
        <v>5617006.0999999996</v>
      </c>
      <c r="J92" s="20">
        <f t="shared" si="15"/>
        <v>4304966.78</v>
      </c>
      <c r="K92" s="20">
        <f t="shared" si="15"/>
        <v>6200722.0800000001</v>
      </c>
      <c r="L92" s="20">
        <f t="shared" si="15"/>
        <v>4981889.03</v>
      </c>
      <c r="M92" s="20">
        <f t="shared" si="15"/>
        <v>6481086.1099999994</v>
      </c>
      <c r="N92" s="20">
        <f t="shared" si="15"/>
        <v>8121941.6099999994</v>
      </c>
      <c r="O92" s="20">
        <f t="shared" si="15"/>
        <v>65826777.772199996</v>
      </c>
      <c r="P92" s="20">
        <f t="shared" si="15"/>
        <v>75852.2978</v>
      </c>
      <c r="Q92" s="84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s="25" customFormat="1" ht="21" customHeight="1" x14ac:dyDescent="0.25">
      <c r="A93" s="22"/>
      <c r="B93" s="23" t="s">
        <v>111</v>
      </c>
      <c r="C93" s="24">
        <v>1861502.08</v>
      </c>
      <c r="D93" s="24">
        <v>4424190.26</v>
      </c>
      <c r="E93" s="24">
        <v>4189363.5321999998</v>
      </c>
      <c r="F93" s="24">
        <v>2214248.2399999998</v>
      </c>
      <c r="G93" s="24">
        <v>6399943.3099999996</v>
      </c>
      <c r="H93" s="24">
        <v>6592496.4800000004</v>
      </c>
      <c r="I93" s="24">
        <v>4893261.83</v>
      </c>
      <c r="J93" s="24">
        <v>3065927.6</v>
      </c>
      <c r="K93" s="24">
        <v>4770069.54</v>
      </c>
      <c r="L93" s="24">
        <v>4094629.17</v>
      </c>
      <c r="M93" s="24">
        <v>5810452.5599999996</v>
      </c>
      <c r="N93" s="24">
        <v>6980691.2999999998</v>
      </c>
      <c r="O93" s="24">
        <v>55296775.902199998</v>
      </c>
      <c r="P93" s="24">
        <v>75852.2978</v>
      </c>
      <c r="Q93" s="84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s="25" customFormat="1" ht="21" customHeight="1" x14ac:dyDescent="0.25">
      <c r="A94" s="22"/>
      <c r="B94" s="23" t="s">
        <v>112</v>
      </c>
      <c r="C94" s="24">
        <v>197127.15000000002</v>
      </c>
      <c r="D94" s="24">
        <v>147468.70999999996</v>
      </c>
      <c r="E94" s="24">
        <v>703387.18000000017</v>
      </c>
      <c r="F94" s="24">
        <v>304096.57000000007</v>
      </c>
      <c r="G94" s="24">
        <v>671454.46</v>
      </c>
      <c r="H94" s="24">
        <v>564363.5</v>
      </c>
      <c r="I94" s="24">
        <v>425666.25999999978</v>
      </c>
      <c r="J94" s="24">
        <v>1044647.3599999999</v>
      </c>
      <c r="K94" s="24">
        <v>1099482.78</v>
      </c>
      <c r="L94" s="24">
        <v>418032.82</v>
      </c>
      <c r="M94" s="24">
        <v>448325.56</v>
      </c>
      <c r="N94" s="24">
        <v>748672.3</v>
      </c>
      <c r="O94" s="24">
        <v>6772724.6500000004</v>
      </c>
      <c r="P94" s="24">
        <v>0</v>
      </c>
      <c r="Q94" s="84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s="25" customFormat="1" ht="21" customHeight="1" x14ac:dyDescent="0.25">
      <c r="A95" s="22"/>
      <c r="B95" s="23" t="s">
        <v>114</v>
      </c>
      <c r="C95" s="24">
        <v>299729.14</v>
      </c>
      <c r="D95" s="24">
        <v>549420.82999999996</v>
      </c>
      <c r="E95" s="24">
        <v>101909.41</v>
      </c>
      <c r="F95" s="24">
        <v>257681.89</v>
      </c>
      <c r="G95" s="24">
        <v>265212.42</v>
      </c>
      <c r="H95" s="24">
        <v>375570.9</v>
      </c>
      <c r="I95" s="24">
        <v>298078.01</v>
      </c>
      <c r="J95" s="24">
        <v>194391.82</v>
      </c>
      <c r="K95" s="24">
        <v>331169.76</v>
      </c>
      <c r="L95" s="24">
        <v>469227.04</v>
      </c>
      <c r="M95" s="24">
        <v>222307.99</v>
      </c>
      <c r="N95" s="24">
        <v>392578.01</v>
      </c>
      <c r="O95" s="24">
        <v>3757277.2199999997</v>
      </c>
      <c r="P95" s="24">
        <v>0</v>
      </c>
      <c r="Q95" s="84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s="25" customFormat="1" ht="21" customHeight="1" x14ac:dyDescent="0.25">
      <c r="A96" s="22"/>
      <c r="B96" s="23" t="s">
        <v>118</v>
      </c>
      <c r="C96" s="24">
        <v>65837.440000000002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65837.440000000002</v>
      </c>
      <c r="P96" s="24">
        <v>0</v>
      </c>
      <c r="Q96" s="84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s="25" customFormat="1" ht="21" customHeight="1" x14ac:dyDescent="0.25">
      <c r="A97" s="22"/>
      <c r="B97" s="23" t="s">
        <v>119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84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s="25" customFormat="1" ht="21" customHeight="1" x14ac:dyDescent="0.25">
      <c r="A98" s="63"/>
      <c r="B98" s="57" t="s">
        <v>120</v>
      </c>
      <c r="C98" s="58">
        <f t="shared" ref="C98:P98" si="16">C99+C102</f>
        <v>0</v>
      </c>
      <c r="D98" s="58">
        <f t="shared" si="16"/>
        <v>0</v>
      </c>
      <c r="E98" s="58">
        <f t="shared" si="16"/>
        <v>1433006.13</v>
      </c>
      <c r="F98" s="58">
        <f t="shared" si="16"/>
        <v>0</v>
      </c>
      <c r="G98" s="58">
        <f t="shared" si="16"/>
        <v>0</v>
      </c>
      <c r="H98" s="58">
        <f t="shared" si="16"/>
        <v>2845252.03</v>
      </c>
      <c r="I98" s="58">
        <f t="shared" si="16"/>
        <v>229319.04000000001</v>
      </c>
      <c r="J98" s="58">
        <f t="shared" si="16"/>
        <v>1264035.47</v>
      </c>
      <c r="K98" s="58">
        <f t="shared" si="16"/>
        <v>869611.76</v>
      </c>
      <c r="L98" s="58">
        <f t="shared" si="16"/>
        <v>2831501.3299999996</v>
      </c>
      <c r="M98" s="58">
        <f t="shared" si="16"/>
        <v>1156783.31</v>
      </c>
      <c r="N98" s="58">
        <f t="shared" si="16"/>
        <v>2204740.88</v>
      </c>
      <c r="O98" s="58">
        <f t="shared" si="16"/>
        <v>12834249.949999999</v>
      </c>
      <c r="P98" s="58">
        <f t="shared" si="16"/>
        <v>0</v>
      </c>
      <c r="Q98" s="84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s="25" customFormat="1" ht="21" customHeight="1" x14ac:dyDescent="0.25">
      <c r="A99" s="63"/>
      <c r="B99" s="57" t="s">
        <v>38</v>
      </c>
      <c r="C99" s="58">
        <f t="shared" ref="C99:P99" si="17">C100+C101</f>
        <v>0</v>
      </c>
      <c r="D99" s="58">
        <f t="shared" si="17"/>
        <v>0</v>
      </c>
      <c r="E99" s="58">
        <f t="shared" si="17"/>
        <v>1433006.13</v>
      </c>
      <c r="F99" s="58">
        <f t="shared" si="17"/>
        <v>0</v>
      </c>
      <c r="G99" s="58">
        <f t="shared" si="17"/>
        <v>0</v>
      </c>
      <c r="H99" s="58">
        <f t="shared" si="17"/>
        <v>2845252.03</v>
      </c>
      <c r="I99" s="58">
        <f t="shared" si="17"/>
        <v>229319.04000000001</v>
      </c>
      <c r="J99" s="58">
        <f t="shared" si="17"/>
        <v>1264035.47</v>
      </c>
      <c r="K99" s="58">
        <f t="shared" si="17"/>
        <v>602053.38</v>
      </c>
      <c r="L99" s="58">
        <f t="shared" si="17"/>
        <v>2647554.9399999995</v>
      </c>
      <c r="M99" s="58">
        <f t="shared" si="17"/>
        <v>1156783.31</v>
      </c>
      <c r="N99" s="58">
        <f t="shared" si="17"/>
        <v>499898.97</v>
      </c>
      <c r="O99" s="58">
        <f t="shared" si="17"/>
        <v>10677903.27</v>
      </c>
      <c r="P99" s="58">
        <f t="shared" si="17"/>
        <v>0</v>
      </c>
      <c r="Q99" s="84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s="25" customFormat="1" ht="21" customHeight="1" x14ac:dyDescent="0.25">
      <c r="A100" s="22"/>
      <c r="B100" s="23" t="s">
        <v>121</v>
      </c>
      <c r="C100" s="24">
        <v>0</v>
      </c>
      <c r="D100" s="24"/>
      <c r="E100" s="24">
        <v>872118.51</v>
      </c>
      <c r="F100" s="24">
        <v>0</v>
      </c>
      <c r="G100" s="24"/>
      <c r="H100" s="24">
        <v>1337443.6299999999</v>
      </c>
      <c r="I100" s="24">
        <v>0</v>
      </c>
      <c r="J100" s="24">
        <v>0</v>
      </c>
      <c r="K100" s="24">
        <v>0</v>
      </c>
      <c r="L100" s="24">
        <v>1066340.19</v>
      </c>
      <c r="M100" s="24">
        <v>0</v>
      </c>
      <c r="N100" s="24">
        <v>0</v>
      </c>
      <c r="O100" s="24">
        <v>3275902.3299999996</v>
      </c>
      <c r="P100" s="24">
        <v>0</v>
      </c>
      <c r="Q100" s="84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s="25" customFormat="1" ht="21" customHeight="1" x14ac:dyDescent="0.25">
      <c r="A101" s="22"/>
      <c r="B101" s="23" t="s">
        <v>122</v>
      </c>
      <c r="C101" s="24">
        <v>0</v>
      </c>
      <c r="D101" s="24"/>
      <c r="E101" s="24">
        <v>560887.62</v>
      </c>
      <c r="F101" s="24">
        <v>0</v>
      </c>
      <c r="G101" s="24"/>
      <c r="H101" s="24">
        <v>1507808.4</v>
      </c>
      <c r="I101" s="24">
        <v>229319.04000000001</v>
      </c>
      <c r="J101" s="24">
        <v>1264035.47</v>
      </c>
      <c r="K101" s="24">
        <v>602053.38</v>
      </c>
      <c r="L101" s="24">
        <v>1581214.7499999998</v>
      </c>
      <c r="M101" s="24">
        <v>1156783.31</v>
      </c>
      <c r="N101" s="24">
        <v>499898.97</v>
      </c>
      <c r="O101" s="24">
        <v>7402000.9399999995</v>
      </c>
      <c r="P101" s="24">
        <v>0</v>
      </c>
      <c r="Q101" s="84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s="25" customFormat="1" ht="21" customHeight="1" x14ac:dyDescent="0.25">
      <c r="A102" s="22"/>
      <c r="B102" s="23" t="s">
        <v>132</v>
      </c>
      <c r="C102" s="24">
        <v>0</v>
      </c>
      <c r="D102" s="24">
        <v>0</v>
      </c>
      <c r="E102" s="24"/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267558.38</v>
      </c>
      <c r="L102" s="24">
        <v>183946.39000000013</v>
      </c>
      <c r="M102" s="24">
        <v>0</v>
      </c>
      <c r="N102" s="24">
        <v>1704841.91</v>
      </c>
      <c r="O102" s="24">
        <v>2156346.6800000002</v>
      </c>
      <c r="P102" s="24">
        <v>0</v>
      </c>
      <c r="Q102" s="84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s="30" customFormat="1" ht="21" customHeight="1" x14ac:dyDescent="0.25">
      <c r="A103" s="27"/>
      <c r="B103" s="28" t="s">
        <v>123</v>
      </c>
      <c r="C103" s="29">
        <v>8811.4599999999991</v>
      </c>
      <c r="D103" s="29">
        <v>4411.91</v>
      </c>
      <c r="E103" s="29">
        <v>5776.630000000001</v>
      </c>
      <c r="F103" s="29">
        <v>7459.0999999999985</v>
      </c>
      <c r="G103" s="29">
        <v>4532.68</v>
      </c>
      <c r="H103" s="29">
        <v>4532.68</v>
      </c>
      <c r="I103" s="29">
        <v>4532.68</v>
      </c>
      <c r="J103" s="29">
        <v>0</v>
      </c>
      <c r="K103" s="24">
        <v>4532.68</v>
      </c>
      <c r="L103" s="24">
        <v>0</v>
      </c>
      <c r="M103" s="24">
        <v>4532.68</v>
      </c>
      <c r="N103" s="24">
        <v>0</v>
      </c>
      <c r="O103" s="29">
        <v>49122.5</v>
      </c>
      <c r="P103" s="24">
        <v>0</v>
      </c>
      <c r="Q103" s="8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</row>
    <row r="104" spans="1:66" s="25" customFormat="1" ht="21" customHeight="1" x14ac:dyDescent="0.25">
      <c r="A104" s="22"/>
      <c r="B104" s="23" t="s">
        <v>124</v>
      </c>
      <c r="C104" s="24">
        <v>0</v>
      </c>
      <c r="D104" s="24">
        <v>283180.82</v>
      </c>
      <c r="E104" s="24">
        <v>911640.52999999991</v>
      </c>
      <c r="F104" s="24">
        <v>666777.77</v>
      </c>
      <c r="G104" s="24">
        <v>261579.72999999998</v>
      </c>
      <c r="H104" s="24">
        <v>1065386.17</v>
      </c>
      <c r="I104" s="24">
        <v>665685.63</v>
      </c>
      <c r="J104" s="24">
        <v>716586.35</v>
      </c>
      <c r="K104" s="24">
        <v>607486.68999999994</v>
      </c>
      <c r="L104" s="24">
        <v>552180.47999999998</v>
      </c>
      <c r="M104" s="24">
        <v>416946.73</v>
      </c>
      <c r="N104" s="24">
        <v>37694.33</v>
      </c>
      <c r="O104" s="24">
        <v>6185145.2299999995</v>
      </c>
      <c r="P104" s="24">
        <v>0</v>
      </c>
      <c r="Q104" s="84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21" customHeight="1" thickBot="1" x14ac:dyDescent="0.3">
      <c r="A105" s="64"/>
      <c r="B105" s="65" t="s">
        <v>125</v>
      </c>
      <c r="C105" s="66">
        <v>33068013.930000007</v>
      </c>
      <c r="D105" s="66">
        <f t="shared" ref="D105:P105" si="18">D4+D44+D46+D66+D74+D80+D83+D90</f>
        <v>38689688.470000006</v>
      </c>
      <c r="E105" s="66">
        <f t="shared" si="18"/>
        <v>42717842.262899995</v>
      </c>
      <c r="F105" s="66">
        <f t="shared" si="18"/>
        <v>35127307.210000016</v>
      </c>
      <c r="G105" s="66">
        <f t="shared" si="18"/>
        <v>47862116.899999984</v>
      </c>
      <c r="H105" s="66">
        <f t="shared" si="18"/>
        <v>48887034.189999998</v>
      </c>
      <c r="I105" s="66">
        <f t="shared" si="18"/>
        <v>46598947.860000014</v>
      </c>
      <c r="J105" s="66">
        <f t="shared" si="18"/>
        <v>51322883.210000008</v>
      </c>
      <c r="K105" s="66">
        <f t="shared" si="18"/>
        <v>49531028.679999985</v>
      </c>
      <c r="L105" s="66">
        <f t="shared" si="18"/>
        <v>46801928.029999986</v>
      </c>
      <c r="M105" s="66">
        <f t="shared" si="18"/>
        <v>53531729.489999995</v>
      </c>
      <c r="N105" s="66">
        <f t="shared" si="18"/>
        <v>54291505.690000005</v>
      </c>
      <c r="O105" s="66">
        <f t="shared" si="18"/>
        <v>548430025.92289996</v>
      </c>
      <c r="P105" s="66">
        <f t="shared" si="18"/>
        <v>655595.07709999988</v>
      </c>
      <c r="Q105" s="84"/>
    </row>
    <row r="106" spans="1:66" s="2" customFormat="1" x14ac:dyDescent="0.25">
      <c r="A106" s="74"/>
      <c r="B106" s="75"/>
      <c r="C106" s="76"/>
      <c r="D106" s="76"/>
      <c r="E106" s="77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1:66" s="2" customFormat="1" x14ac:dyDescent="0.25">
      <c r="A107" s="74"/>
      <c r="B107" s="75"/>
      <c r="C107" s="76"/>
      <c r="D107" s="76"/>
      <c r="E107" s="77"/>
      <c r="F107" s="76"/>
      <c r="G107" s="75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1:66" s="2" customFormat="1" x14ac:dyDescent="0.25">
      <c r="A108" s="74"/>
      <c r="B108" s="75"/>
      <c r="C108" s="76"/>
      <c r="D108" s="76"/>
      <c r="E108" s="77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1:66" s="2" customFormat="1" x14ac:dyDescent="0.25">
      <c r="A109" s="74"/>
      <c r="B109" s="75"/>
      <c r="C109" s="76"/>
      <c r="D109" s="76"/>
      <c r="E109" s="77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1:66" s="2" customFormat="1" x14ac:dyDescent="0.25">
      <c r="A110" s="74"/>
      <c r="B110" s="75"/>
      <c r="C110" s="76"/>
      <c r="D110" s="76"/>
      <c r="E110" s="77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  <row r="111" spans="1:66" s="2" customFormat="1" x14ac:dyDescent="0.25">
      <c r="A111" s="74"/>
      <c r="B111" s="75"/>
      <c r="C111" s="76"/>
      <c r="D111" s="76"/>
      <c r="E111" s="77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</row>
    <row r="112" spans="1:66" s="2" customFormat="1" x14ac:dyDescent="0.25">
      <c r="A112" s="74"/>
      <c r="B112" s="75"/>
      <c r="C112" s="76"/>
      <c r="D112" s="76"/>
      <c r="E112" s="77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</row>
    <row r="113" spans="1:16" s="2" customFormat="1" x14ac:dyDescent="0.25">
      <c r="A113" s="74"/>
      <c r="B113" s="75"/>
      <c r="C113" s="76"/>
      <c r="D113" s="76"/>
      <c r="E113" s="77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</row>
    <row r="114" spans="1:16" s="2" customFormat="1" x14ac:dyDescent="0.25">
      <c r="A114" s="74"/>
      <c r="B114" s="75"/>
      <c r="C114" s="76"/>
      <c r="D114" s="76"/>
      <c r="E114" s="77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</row>
    <row r="115" spans="1:16" s="2" customFormat="1" x14ac:dyDescent="0.25">
      <c r="A115" s="74"/>
      <c r="B115" s="75"/>
      <c r="C115" s="76"/>
      <c r="D115" s="76"/>
      <c r="E115" s="77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</row>
    <row r="116" spans="1:16" s="2" customFormat="1" x14ac:dyDescent="0.25">
      <c r="A116" s="74"/>
      <c r="B116" s="75"/>
      <c r="C116" s="76"/>
      <c r="D116" s="76"/>
      <c r="E116" s="77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</row>
    <row r="117" spans="1:16" s="2" customFormat="1" x14ac:dyDescent="0.25">
      <c r="A117" s="74"/>
      <c r="B117" s="75"/>
      <c r="C117" s="76"/>
      <c r="D117" s="76"/>
      <c r="E117" s="77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</row>
    <row r="118" spans="1:16" s="2" customFormat="1" x14ac:dyDescent="0.25">
      <c r="A118" s="74"/>
      <c r="B118" s="75"/>
      <c r="C118" s="76"/>
      <c r="D118" s="76"/>
      <c r="E118" s="77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 s="2" customFormat="1" x14ac:dyDescent="0.25">
      <c r="A119" s="74"/>
      <c r="B119" s="75"/>
      <c r="C119" s="76"/>
      <c r="D119" s="76"/>
      <c r="E119" s="77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 s="2" customFormat="1" x14ac:dyDescent="0.25">
      <c r="A120" s="74"/>
      <c r="B120" s="75"/>
      <c r="C120" s="76"/>
      <c r="D120" s="76"/>
      <c r="E120" s="77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 s="2" customFormat="1" x14ac:dyDescent="0.25">
      <c r="A121" s="74"/>
      <c r="B121" s="75"/>
      <c r="C121" s="76"/>
      <c r="D121" s="76"/>
      <c r="E121" s="77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</row>
    <row r="122" spans="1:16" s="2" customFormat="1" x14ac:dyDescent="0.25">
      <c r="A122" s="74"/>
      <c r="B122" s="75"/>
      <c r="C122" s="76"/>
      <c r="D122" s="76"/>
      <c r="E122" s="77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s="2" customFormat="1" x14ac:dyDescent="0.25">
      <c r="A123" s="74"/>
      <c r="B123" s="75"/>
      <c r="C123" s="76"/>
      <c r="D123" s="76"/>
      <c r="E123" s="77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 s="2" customFormat="1" x14ac:dyDescent="0.25">
      <c r="A124" s="74"/>
      <c r="B124" s="75"/>
      <c r="C124" s="76"/>
      <c r="D124" s="76"/>
      <c r="E124" s="77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 s="2" customFormat="1" x14ac:dyDescent="0.25">
      <c r="A125" s="74"/>
      <c r="B125" s="75"/>
      <c r="C125" s="76"/>
      <c r="D125" s="76"/>
      <c r="E125" s="77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 s="2" customFormat="1" x14ac:dyDescent="0.25">
      <c r="A126" s="74"/>
      <c r="B126" s="75"/>
      <c r="C126" s="76"/>
      <c r="D126" s="76"/>
      <c r="E126" s="77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  <row r="127" spans="1:16" s="2" customFormat="1" x14ac:dyDescent="0.25">
      <c r="A127" s="74"/>
      <c r="B127" s="75"/>
      <c r="C127" s="76"/>
      <c r="D127" s="76"/>
      <c r="E127" s="77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</row>
    <row r="128" spans="1:16" s="2" customFormat="1" x14ac:dyDescent="0.25">
      <c r="A128" s="74"/>
      <c r="B128" s="75"/>
      <c r="C128" s="76"/>
      <c r="D128" s="76"/>
      <c r="E128" s="77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29" spans="1:16" s="2" customFormat="1" x14ac:dyDescent="0.25">
      <c r="A129" s="74"/>
      <c r="B129" s="75"/>
      <c r="C129" s="76"/>
      <c r="D129" s="76"/>
      <c r="E129" s="77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</row>
    <row r="130" spans="1:16" s="2" customFormat="1" x14ac:dyDescent="0.25">
      <c r="A130" s="74"/>
      <c r="B130" s="75"/>
      <c r="C130" s="76"/>
      <c r="D130" s="76"/>
      <c r="E130" s="77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</row>
    <row r="131" spans="1:16" s="2" customFormat="1" x14ac:dyDescent="0.25">
      <c r="A131" s="74"/>
      <c r="B131" s="75"/>
      <c r="C131" s="76"/>
      <c r="D131" s="76"/>
      <c r="E131" s="77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</row>
    <row r="132" spans="1:16" s="2" customFormat="1" x14ac:dyDescent="0.25">
      <c r="A132" s="74"/>
      <c r="B132" s="75"/>
      <c r="C132" s="76"/>
      <c r="D132" s="76"/>
      <c r="E132" s="77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</row>
    <row r="133" spans="1:16" s="2" customFormat="1" x14ac:dyDescent="0.25">
      <c r="A133" s="74"/>
      <c r="B133" s="75"/>
      <c r="C133" s="76"/>
      <c r="D133" s="76"/>
      <c r="E133" s="77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</row>
    <row r="134" spans="1:16" s="2" customFormat="1" x14ac:dyDescent="0.25">
      <c r="A134" s="74"/>
      <c r="B134" s="75"/>
      <c r="C134" s="76"/>
      <c r="D134" s="76"/>
      <c r="E134" s="77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</row>
    <row r="135" spans="1:16" s="2" customFormat="1" x14ac:dyDescent="0.25">
      <c r="A135" s="74"/>
      <c r="B135" s="75"/>
      <c r="C135" s="76"/>
      <c r="D135" s="76"/>
      <c r="E135" s="77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</row>
    <row r="136" spans="1:16" s="2" customFormat="1" x14ac:dyDescent="0.25">
      <c r="A136" s="74"/>
      <c r="B136" s="75"/>
      <c r="C136" s="76"/>
      <c r="D136" s="76"/>
      <c r="E136" s="77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</row>
    <row r="137" spans="1:16" s="2" customFormat="1" x14ac:dyDescent="0.25">
      <c r="A137" s="74"/>
      <c r="B137" s="75"/>
      <c r="C137" s="76"/>
      <c r="D137" s="76"/>
      <c r="E137" s="77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</row>
    <row r="138" spans="1:16" s="2" customFormat="1" x14ac:dyDescent="0.25">
      <c r="A138" s="74"/>
      <c r="B138" s="75"/>
      <c r="C138" s="76"/>
      <c r="D138" s="76"/>
      <c r="E138" s="77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</row>
    <row r="139" spans="1:16" s="2" customFormat="1" x14ac:dyDescent="0.25">
      <c r="A139" s="74"/>
      <c r="B139" s="75"/>
      <c r="C139" s="76"/>
      <c r="D139" s="76"/>
      <c r="E139" s="77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</row>
    <row r="140" spans="1:16" s="2" customFormat="1" x14ac:dyDescent="0.25">
      <c r="A140" s="74"/>
      <c r="B140" s="75"/>
      <c r="C140" s="76"/>
      <c r="D140" s="76"/>
      <c r="E140" s="77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</row>
    <row r="141" spans="1:16" s="2" customFormat="1" x14ac:dyDescent="0.25">
      <c r="A141" s="74"/>
      <c r="B141" s="75"/>
      <c r="C141" s="76"/>
      <c r="D141" s="76"/>
      <c r="E141" s="77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</row>
    <row r="142" spans="1:16" s="2" customFormat="1" x14ac:dyDescent="0.25">
      <c r="A142" s="74"/>
      <c r="B142" s="75"/>
      <c r="C142" s="76"/>
      <c r="D142" s="76"/>
      <c r="E142" s="77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</row>
    <row r="143" spans="1:16" s="2" customFormat="1" x14ac:dyDescent="0.25">
      <c r="A143" s="74"/>
      <c r="B143" s="75"/>
      <c r="C143" s="76"/>
      <c r="D143" s="76"/>
      <c r="E143" s="77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</row>
    <row r="144" spans="1:16" s="2" customFormat="1" x14ac:dyDescent="0.25">
      <c r="A144" s="74"/>
      <c r="B144" s="75"/>
      <c r="C144" s="76"/>
      <c r="D144" s="76"/>
      <c r="E144" s="77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</row>
    <row r="145" spans="1:16" s="2" customFormat="1" x14ac:dyDescent="0.25">
      <c r="A145" s="74"/>
      <c r="B145" s="75"/>
      <c r="C145" s="76"/>
      <c r="D145" s="76"/>
      <c r="E145" s="77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  <row r="146" spans="1:16" s="2" customFormat="1" x14ac:dyDescent="0.25">
      <c r="A146" s="74"/>
      <c r="B146" s="75"/>
      <c r="C146" s="76"/>
      <c r="D146" s="76"/>
      <c r="E146" s="77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</row>
    <row r="147" spans="1:16" s="2" customFormat="1" x14ac:dyDescent="0.25">
      <c r="A147" s="74"/>
      <c r="B147" s="75"/>
      <c r="C147" s="76"/>
      <c r="D147" s="76"/>
      <c r="E147" s="77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</row>
    <row r="148" spans="1:16" s="2" customFormat="1" x14ac:dyDescent="0.25">
      <c r="A148" s="74"/>
      <c r="B148" s="75"/>
      <c r="C148" s="76"/>
      <c r="D148" s="76"/>
      <c r="E148" s="77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</row>
    <row r="149" spans="1:16" s="2" customFormat="1" x14ac:dyDescent="0.25">
      <c r="A149" s="74"/>
      <c r="B149" s="75"/>
      <c r="C149" s="76"/>
      <c r="D149" s="76"/>
      <c r="E149" s="77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</row>
    <row r="150" spans="1:16" s="2" customFormat="1" x14ac:dyDescent="0.25">
      <c r="A150" s="74"/>
      <c r="B150" s="75"/>
      <c r="C150" s="76"/>
      <c r="D150" s="76"/>
      <c r="E150" s="77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</row>
    <row r="151" spans="1:16" s="2" customFormat="1" x14ac:dyDescent="0.25">
      <c r="A151" s="74"/>
      <c r="B151" s="75"/>
      <c r="C151" s="76"/>
      <c r="D151" s="76"/>
      <c r="E151" s="77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</row>
    <row r="152" spans="1:16" s="2" customFormat="1" x14ac:dyDescent="0.25">
      <c r="A152" s="74"/>
      <c r="B152" s="75"/>
      <c r="C152" s="76"/>
      <c r="D152" s="76"/>
      <c r="E152" s="77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</row>
    <row r="153" spans="1:16" s="2" customFormat="1" x14ac:dyDescent="0.25">
      <c r="A153" s="74"/>
      <c r="B153" s="75"/>
      <c r="C153" s="76"/>
      <c r="D153" s="76"/>
      <c r="E153" s="77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</row>
    <row r="154" spans="1:16" s="2" customFormat="1" x14ac:dyDescent="0.25">
      <c r="A154" s="74"/>
      <c r="B154" s="75"/>
      <c r="C154" s="76"/>
      <c r="D154" s="76"/>
      <c r="E154" s="77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</row>
    <row r="155" spans="1:16" s="2" customFormat="1" x14ac:dyDescent="0.25">
      <c r="A155" s="74"/>
      <c r="B155" s="75"/>
      <c r="C155" s="76"/>
      <c r="D155" s="76"/>
      <c r="E155" s="77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</row>
    <row r="156" spans="1:16" s="2" customFormat="1" x14ac:dyDescent="0.25">
      <c r="A156" s="74"/>
      <c r="B156" s="75"/>
      <c r="C156" s="76"/>
      <c r="D156" s="76"/>
      <c r="E156" s="77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</row>
    <row r="157" spans="1:16" s="2" customFormat="1" x14ac:dyDescent="0.25">
      <c r="A157" s="74"/>
      <c r="B157" s="75"/>
      <c r="C157" s="76"/>
      <c r="D157" s="76"/>
      <c r="E157" s="77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</row>
    <row r="158" spans="1:16" s="2" customFormat="1" x14ac:dyDescent="0.25">
      <c r="A158" s="74"/>
      <c r="B158" s="75"/>
      <c r="C158" s="76"/>
      <c r="D158" s="76"/>
      <c r="E158" s="77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</row>
    <row r="159" spans="1:16" s="2" customFormat="1" x14ac:dyDescent="0.25">
      <c r="A159" s="74"/>
      <c r="B159" s="75"/>
      <c r="C159" s="76"/>
      <c r="D159" s="76"/>
      <c r="E159" s="77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</row>
    <row r="160" spans="1:16" s="2" customFormat="1" x14ac:dyDescent="0.25">
      <c r="A160" s="74"/>
      <c r="B160" s="75"/>
      <c r="C160" s="76"/>
      <c r="D160" s="76"/>
      <c r="E160" s="77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</row>
    <row r="161" spans="1:16" s="2" customFormat="1" x14ac:dyDescent="0.25">
      <c r="A161" s="74"/>
      <c r="B161" s="75"/>
      <c r="C161" s="76"/>
      <c r="D161" s="76"/>
      <c r="E161" s="77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</row>
    <row r="162" spans="1:16" s="2" customFormat="1" x14ac:dyDescent="0.25">
      <c r="A162" s="74"/>
      <c r="B162" s="75"/>
      <c r="C162" s="76"/>
      <c r="D162" s="76"/>
      <c r="E162" s="77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</row>
    <row r="163" spans="1:16" s="2" customFormat="1" x14ac:dyDescent="0.25">
      <c r="A163" s="74"/>
      <c r="B163" s="75"/>
      <c r="C163" s="76"/>
      <c r="D163" s="76"/>
      <c r="E163" s="77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</row>
    <row r="164" spans="1:16" s="2" customFormat="1" x14ac:dyDescent="0.25">
      <c r="A164" s="74"/>
      <c r="B164" s="75"/>
      <c r="C164" s="76"/>
      <c r="D164" s="76"/>
      <c r="E164" s="77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</row>
    <row r="165" spans="1:16" s="2" customFormat="1" x14ac:dyDescent="0.25">
      <c r="A165" s="74"/>
      <c r="B165" s="75"/>
      <c r="C165" s="76"/>
      <c r="D165" s="76"/>
      <c r="E165" s="77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</row>
    <row r="166" spans="1:16" s="2" customFormat="1" x14ac:dyDescent="0.25">
      <c r="A166" s="74"/>
      <c r="B166" s="75"/>
      <c r="C166" s="76"/>
      <c r="D166" s="76"/>
      <c r="E166" s="77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</row>
    <row r="167" spans="1:16" s="2" customFormat="1" x14ac:dyDescent="0.25">
      <c r="A167" s="74"/>
      <c r="B167" s="75"/>
      <c r="C167" s="76"/>
      <c r="D167" s="76"/>
      <c r="E167" s="77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</row>
    <row r="168" spans="1:16" s="2" customFormat="1" x14ac:dyDescent="0.25">
      <c r="A168" s="74"/>
      <c r="B168" s="75"/>
      <c r="C168" s="76"/>
      <c r="D168" s="76"/>
      <c r="E168" s="77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</row>
    <row r="169" spans="1:16" s="2" customFormat="1" x14ac:dyDescent="0.25">
      <c r="A169" s="74"/>
      <c r="B169" s="75"/>
      <c r="C169" s="76"/>
      <c r="D169" s="76"/>
      <c r="E169" s="77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</row>
    <row r="170" spans="1:16" s="2" customFormat="1" x14ac:dyDescent="0.25">
      <c r="A170" s="74"/>
      <c r="B170" s="75"/>
      <c r="C170" s="76"/>
      <c r="D170" s="76"/>
      <c r="E170" s="77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</row>
    <row r="171" spans="1:16" s="2" customFormat="1" x14ac:dyDescent="0.25">
      <c r="A171" s="74"/>
      <c r="B171" s="75"/>
      <c r="C171" s="76"/>
      <c r="D171" s="76"/>
      <c r="E171" s="77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</row>
    <row r="172" spans="1:16" s="2" customFormat="1" x14ac:dyDescent="0.25">
      <c r="A172" s="74"/>
      <c r="B172" s="75"/>
      <c r="C172" s="76"/>
      <c r="D172" s="76"/>
      <c r="E172" s="77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</row>
    <row r="173" spans="1:16" s="2" customFormat="1" x14ac:dyDescent="0.25">
      <c r="A173" s="74"/>
      <c r="B173" s="75"/>
      <c r="C173" s="76"/>
      <c r="D173" s="76"/>
      <c r="E173" s="77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</row>
    <row r="174" spans="1:16" s="2" customFormat="1" x14ac:dyDescent="0.25">
      <c r="A174" s="74"/>
      <c r="B174" s="75"/>
      <c r="C174" s="76"/>
      <c r="D174" s="76"/>
      <c r="E174" s="77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</row>
    <row r="175" spans="1:16" s="2" customFormat="1" x14ac:dyDescent="0.25">
      <c r="A175" s="74"/>
      <c r="B175" s="75"/>
      <c r="C175" s="76"/>
      <c r="D175" s="76"/>
      <c r="E175" s="77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</row>
    <row r="176" spans="1:16" s="2" customFormat="1" x14ac:dyDescent="0.25">
      <c r="A176" s="74"/>
      <c r="B176" s="75"/>
      <c r="C176" s="76"/>
      <c r="D176" s="76"/>
      <c r="E176" s="77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</row>
    <row r="177" spans="1:16" s="2" customFormat="1" x14ac:dyDescent="0.25">
      <c r="A177" s="74"/>
      <c r="B177" s="75"/>
      <c r="C177" s="76"/>
      <c r="D177" s="76"/>
      <c r="E177" s="77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</row>
    <row r="178" spans="1:16" s="2" customFormat="1" x14ac:dyDescent="0.25">
      <c r="A178" s="74"/>
      <c r="B178" s="75"/>
      <c r="C178" s="76"/>
      <c r="D178" s="76"/>
      <c r="E178" s="77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</row>
    <row r="179" spans="1:16" s="2" customFormat="1" x14ac:dyDescent="0.25">
      <c r="A179" s="74"/>
      <c r="B179" s="75"/>
      <c r="C179" s="76"/>
      <c r="D179" s="76"/>
      <c r="E179" s="77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</row>
    <row r="180" spans="1:16" s="2" customFormat="1" x14ac:dyDescent="0.25">
      <c r="A180" s="74"/>
      <c r="B180" s="75"/>
      <c r="C180" s="76"/>
      <c r="D180" s="76"/>
      <c r="E180" s="77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</row>
    <row r="181" spans="1:16" s="2" customFormat="1" x14ac:dyDescent="0.25">
      <c r="A181" s="74"/>
      <c r="B181" s="75"/>
      <c r="C181" s="76"/>
      <c r="D181" s="76"/>
      <c r="E181" s="77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</row>
    <row r="182" spans="1:16" s="2" customFormat="1" x14ac:dyDescent="0.25">
      <c r="A182" s="74"/>
      <c r="B182" s="75"/>
      <c r="C182" s="76"/>
      <c r="D182" s="76"/>
      <c r="E182" s="77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</row>
    <row r="183" spans="1:16" s="2" customFormat="1" x14ac:dyDescent="0.25">
      <c r="A183" s="74"/>
      <c r="B183" s="75"/>
      <c r="C183" s="76"/>
      <c r="D183" s="76"/>
      <c r="E183" s="77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</row>
    <row r="184" spans="1:16" s="2" customFormat="1" x14ac:dyDescent="0.25">
      <c r="A184" s="74"/>
      <c r="B184" s="75"/>
      <c r="C184" s="76"/>
      <c r="D184" s="76"/>
      <c r="E184" s="77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</row>
    <row r="185" spans="1:16" s="2" customFormat="1" x14ac:dyDescent="0.25">
      <c r="A185" s="74"/>
      <c r="B185" s="75"/>
      <c r="C185" s="76"/>
      <c r="D185" s="76"/>
      <c r="E185" s="77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</row>
    <row r="186" spans="1:16" s="2" customFormat="1" x14ac:dyDescent="0.25">
      <c r="A186" s="74"/>
      <c r="B186" s="75"/>
      <c r="C186" s="76"/>
      <c r="D186" s="76"/>
      <c r="E186" s="77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</row>
    <row r="187" spans="1:16" s="2" customFormat="1" x14ac:dyDescent="0.25">
      <c r="A187" s="74"/>
      <c r="B187" s="75"/>
      <c r="C187" s="76"/>
      <c r="D187" s="76"/>
      <c r="E187" s="77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</row>
    <row r="188" spans="1:16" s="2" customFormat="1" x14ac:dyDescent="0.25">
      <c r="A188" s="74"/>
      <c r="B188" s="75"/>
      <c r="C188" s="76"/>
      <c r="D188" s="76"/>
      <c r="E188" s="77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</row>
    <row r="189" spans="1:16" s="2" customFormat="1" x14ac:dyDescent="0.25">
      <c r="A189" s="74"/>
      <c r="B189" s="75"/>
      <c r="C189" s="76"/>
      <c r="D189" s="76"/>
      <c r="E189" s="77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</row>
    <row r="190" spans="1:16" s="2" customFormat="1" x14ac:dyDescent="0.25">
      <c r="A190" s="74"/>
      <c r="B190" s="75"/>
      <c r="C190" s="76"/>
      <c r="D190" s="76"/>
      <c r="E190" s="77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</row>
    <row r="191" spans="1:16" s="2" customFormat="1" x14ac:dyDescent="0.25">
      <c r="A191" s="74"/>
      <c r="B191" s="75"/>
      <c r="C191" s="76"/>
      <c r="D191" s="76"/>
      <c r="E191" s="77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</row>
    <row r="192" spans="1:16" s="2" customFormat="1" x14ac:dyDescent="0.25">
      <c r="A192" s="74"/>
      <c r="B192" s="75"/>
      <c r="C192" s="76"/>
      <c r="D192" s="76"/>
      <c r="E192" s="77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</row>
    <row r="193" spans="1:16" s="2" customFormat="1" x14ac:dyDescent="0.25">
      <c r="A193" s="74"/>
      <c r="B193" s="75"/>
      <c r="C193" s="76"/>
      <c r="D193" s="76"/>
      <c r="E193" s="77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</row>
    <row r="194" spans="1:16" s="2" customFormat="1" x14ac:dyDescent="0.25">
      <c r="A194" s="74"/>
      <c r="B194" s="75"/>
      <c r="C194" s="76"/>
      <c r="D194" s="76"/>
      <c r="E194" s="77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</row>
    <row r="195" spans="1:16" s="2" customFormat="1" x14ac:dyDescent="0.25">
      <c r="A195" s="74"/>
      <c r="B195" s="75"/>
      <c r="C195" s="76"/>
      <c r="D195" s="76"/>
      <c r="E195" s="77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</row>
    <row r="196" spans="1:16" s="2" customFormat="1" x14ac:dyDescent="0.25">
      <c r="A196" s="74"/>
      <c r="B196" s="75"/>
      <c r="C196" s="76"/>
      <c r="D196" s="76"/>
      <c r="E196" s="77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</row>
    <row r="197" spans="1:16" s="2" customFormat="1" x14ac:dyDescent="0.25">
      <c r="A197" s="74"/>
      <c r="B197" s="75"/>
      <c r="C197" s="76"/>
      <c r="D197" s="76"/>
      <c r="E197" s="77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</row>
    <row r="198" spans="1:16" s="2" customFormat="1" x14ac:dyDescent="0.25">
      <c r="A198" s="74"/>
      <c r="B198" s="75"/>
      <c r="C198" s="76"/>
      <c r="D198" s="76"/>
      <c r="E198" s="77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</row>
    <row r="199" spans="1:16" s="2" customFormat="1" x14ac:dyDescent="0.25">
      <c r="A199" s="74"/>
      <c r="B199" s="75"/>
      <c r="C199" s="76"/>
      <c r="D199" s="76"/>
      <c r="E199" s="77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</row>
    <row r="200" spans="1:16" s="2" customFormat="1" x14ac:dyDescent="0.25">
      <c r="A200" s="74"/>
      <c r="B200" s="75"/>
      <c r="C200" s="76"/>
      <c r="D200" s="76"/>
      <c r="E200" s="77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</row>
    <row r="201" spans="1:16" s="2" customFormat="1" x14ac:dyDescent="0.25">
      <c r="A201" s="74"/>
      <c r="B201" s="75"/>
      <c r="C201" s="76"/>
      <c r="D201" s="76"/>
      <c r="E201" s="77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</row>
    <row r="202" spans="1:16" s="2" customFormat="1" x14ac:dyDescent="0.25">
      <c r="A202" s="74"/>
      <c r="B202" s="75"/>
      <c r="C202" s="76"/>
      <c r="D202" s="76"/>
      <c r="E202" s="77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</row>
    <row r="203" spans="1:16" s="2" customFormat="1" x14ac:dyDescent="0.25">
      <c r="A203" s="74"/>
      <c r="B203" s="75"/>
      <c r="C203" s="76"/>
      <c r="D203" s="76"/>
      <c r="E203" s="77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</row>
    <row r="204" spans="1:16" s="2" customFormat="1" x14ac:dyDescent="0.25">
      <c r="A204" s="74"/>
      <c r="B204" s="75"/>
      <c r="C204" s="76"/>
      <c r="D204" s="76"/>
      <c r="E204" s="77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</row>
    <row r="205" spans="1:16" s="2" customFormat="1" x14ac:dyDescent="0.25">
      <c r="A205" s="74"/>
      <c r="B205" s="75"/>
      <c r="C205" s="76"/>
      <c r="D205" s="76"/>
      <c r="E205" s="77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</row>
    <row r="206" spans="1:16" s="2" customFormat="1" x14ac:dyDescent="0.25">
      <c r="A206" s="74"/>
      <c r="B206" s="75"/>
      <c r="C206" s="76"/>
      <c r="D206" s="76"/>
      <c r="E206" s="77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</row>
    <row r="207" spans="1:16" s="2" customFormat="1" x14ac:dyDescent="0.25">
      <c r="A207" s="74"/>
      <c r="B207" s="75"/>
      <c r="C207" s="76"/>
      <c r="D207" s="76"/>
      <c r="E207" s="77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</row>
    <row r="208" spans="1:16" s="2" customFormat="1" x14ac:dyDescent="0.25">
      <c r="A208" s="74"/>
      <c r="B208" s="75"/>
      <c r="C208" s="76"/>
      <c r="D208" s="76"/>
      <c r="E208" s="77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</row>
    <row r="209" spans="1:16" s="2" customFormat="1" x14ac:dyDescent="0.25">
      <c r="A209" s="74"/>
      <c r="B209" s="75"/>
      <c r="C209" s="76"/>
      <c r="D209" s="76"/>
      <c r="E209" s="77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</row>
    <row r="210" spans="1:16" s="2" customFormat="1" x14ac:dyDescent="0.25">
      <c r="A210" s="74"/>
      <c r="B210" s="75"/>
      <c r="C210" s="76"/>
      <c r="D210" s="76"/>
      <c r="E210" s="77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</row>
    <row r="211" spans="1:16" s="2" customFormat="1" x14ac:dyDescent="0.25">
      <c r="A211" s="74"/>
      <c r="B211" s="75"/>
      <c r="C211" s="76"/>
      <c r="D211" s="76"/>
      <c r="E211" s="77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</row>
    <row r="212" spans="1:16" s="2" customFormat="1" x14ac:dyDescent="0.25">
      <c r="A212" s="74"/>
      <c r="B212" s="75"/>
      <c r="C212" s="76"/>
      <c r="D212" s="76"/>
      <c r="E212" s="77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</row>
    <row r="213" spans="1:16" s="2" customFormat="1" x14ac:dyDescent="0.25">
      <c r="A213" s="74"/>
      <c r="B213" s="75"/>
      <c r="C213" s="76"/>
      <c r="D213" s="76"/>
      <c r="E213" s="77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</row>
    <row r="214" spans="1:16" s="2" customFormat="1" x14ac:dyDescent="0.25">
      <c r="A214" s="74"/>
      <c r="B214" s="75"/>
      <c r="C214" s="76"/>
      <c r="D214" s="76"/>
      <c r="E214" s="77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</row>
    <row r="215" spans="1:16" s="2" customFormat="1" x14ac:dyDescent="0.25">
      <c r="A215" s="74"/>
      <c r="B215" s="75"/>
      <c r="C215" s="76"/>
      <c r="D215" s="76"/>
      <c r="E215" s="77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</row>
    <row r="216" spans="1:16" s="2" customFormat="1" x14ac:dyDescent="0.25">
      <c r="A216" s="74"/>
      <c r="B216" s="75"/>
      <c r="C216" s="76"/>
      <c r="D216" s="76"/>
      <c r="E216" s="77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</row>
    <row r="217" spans="1:16" s="2" customFormat="1" x14ac:dyDescent="0.25">
      <c r="A217" s="74"/>
      <c r="B217" s="75"/>
      <c r="C217" s="76"/>
      <c r="D217" s="76"/>
      <c r="E217" s="77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</row>
    <row r="218" spans="1:16" s="2" customFormat="1" x14ac:dyDescent="0.25">
      <c r="A218" s="74"/>
      <c r="B218" s="75"/>
      <c r="C218" s="76"/>
      <c r="D218" s="76"/>
      <c r="E218" s="77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</row>
    <row r="219" spans="1:16" s="2" customFormat="1" x14ac:dyDescent="0.25">
      <c r="A219" s="74"/>
      <c r="B219" s="75"/>
      <c r="C219" s="76"/>
      <c r="D219" s="76"/>
      <c r="E219" s="77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</row>
    <row r="220" spans="1:16" s="2" customFormat="1" x14ac:dyDescent="0.25">
      <c r="A220" s="74"/>
      <c r="B220" s="75"/>
      <c r="C220" s="76"/>
      <c r="D220" s="76"/>
      <c r="E220" s="77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</row>
    <row r="221" spans="1:16" s="2" customFormat="1" x14ac:dyDescent="0.25">
      <c r="A221" s="74"/>
      <c r="B221" s="75"/>
      <c r="C221" s="76"/>
      <c r="D221" s="76"/>
      <c r="E221" s="77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</row>
    <row r="222" spans="1:16" s="2" customFormat="1" x14ac:dyDescent="0.25">
      <c r="A222" s="74"/>
      <c r="B222" s="75"/>
      <c r="C222" s="76"/>
      <c r="D222" s="76"/>
      <c r="E222" s="77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</row>
    <row r="223" spans="1:16" s="2" customFormat="1" x14ac:dyDescent="0.25">
      <c r="A223" s="74"/>
      <c r="B223" s="75"/>
      <c r="C223" s="76"/>
      <c r="D223" s="76"/>
      <c r="E223" s="77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</row>
    <row r="224" spans="1:16" s="2" customFormat="1" x14ac:dyDescent="0.25">
      <c r="A224" s="74"/>
      <c r="B224" s="75"/>
      <c r="C224" s="76"/>
      <c r="D224" s="76"/>
      <c r="E224" s="77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</row>
    <row r="225" spans="1:16" s="2" customFormat="1" x14ac:dyDescent="0.25">
      <c r="A225" s="74"/>
      <c r="B225" s="75"/>
      <c r="C225" s="76"/>
      <c r="D225" s="76"/>
      <c r="E225" s="77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</row>
    <row r="226" spans="1:16" s="2" customFormat="1" x14ac:dyDescent="0.25">
      <c r="A226" s="74"/>
      <c r="B226" s="75"/>
      <c r="C226" s="76"/>
      <c r="D226" s="76"/>
      <c r="E226" s="77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</row>
    <row r="227" spans="1:16" s="2" customFormat="1" x14ac:dyDescent="0.25">
      <c r="A227" s="74"/>
      <c r="B227" s="75"/>
      <c r="C227" s="76"/>
      <c r="D227" s="76"/>
      <c r="E227" s="77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</row>
    <row r="228" spans="1:16" s="2" customFormat="1" x14ac:dyDescent="0.25">
      <c r="A228" s="74"/>
      <c r="B228" s="75"/>
      <c r="C228" s="76"/>
      <c r="D228" s="76"/>
      <c r="E228" s="77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</row>
    <row r="229" spans="1:16" s="2" customFormat="1" x14ac:dyDescent="0.25">
      <c r="A229" s="74"/>
      <c r="B229" s="75"/>
      <c r="C229" s="76"/>
      <c r="D229" s="76"/>
      <c r="E229" s="77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</row>
    <row r="230" spans="1:16" s="2" customFormat="1" x14ac:dyDescent="0.25">
      <c r="A230" s="74"/>
      <c r="B230" s="75"/>
      <c r="C230" s="76"/>
      <c r="D230" s="76"/>
      <c r="E230" s="77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</row>
    <row r="231" spans="1:16" s="2" customFormat="1" x14ac:dyDescent="0.25">
      <c r="A231" s="74"/>
      <c r="B231" s="75"/>
      <c r="C231" s="76"/>
      <c r="D231" s="76"/>
      <c r="E231" s="77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</row>
    <row r="232" spans="1:16" s="2" customFormat="1" x14ac:dyDescent="0.25">
      <c r="A232" s="74"/>
      <c r="B232" s="75"/>
      <c r="C232" s="76"/>
      <c r="D232" s="76"/>
      <c r="E232" s="77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</row>
    <row r="233" spans="1:16" s="2" customFormat="1" x14ac:dyDescent="0.25">
      <c r="A233" s="74"/>
      <c r="B233" s="75"/>
      <c r="C233" s="76"/>
      <c r="D233" s="76"/>
      <c r="E233" s="77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</row>
    <row r="234" spans="1:16" s="2" customFormat="1" x14ac:dyDescent="0.25">
      <c r="A234" s="74"/>
      <c r="B234" s="75"/>
      <c r="C234" s="76"/>
      <c r="D234" s="76"/>
      <c r="E234" s="77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</row>
    <row r="235" spans="1:16" s="2" customFormat="1" x14ac:dyDescent="0.25">
      <c r="A235" s="74"/>
      <c r="B235" s="75"/>
      <c r="C235" s="76"/>
      <c r="D235" s="76"/>
      <c r="E235" s="77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</row>
    <row r="236" spans="1:16" s="2" customFormat="1" x14ac:dyDescent="0.25">
      <c r="A236" s="74"/>
      <c r="B236" s="75"/>
      <c r="C236" s="76"/>
      <c r="D236" s="76"/>
      <c r="E236" s="77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</row>
    <row r="237" spans="1:16" s="2" customFormat="1" x14ac:dyDescent="0.25">
      <c r="A237" s="74"/>
      <c r="B237" s="75"/>
      <c r="C237" s="76"/>
      <c r="D237" s="76"/>
      <c r="E237" s="77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</row>
    <row r="238" spans="1:16" s="2" customFormat="1" x14ac:dyDescent="0.25">
      <c r="A238" s="74"/>
      <c r="B238" s="75"/>
      <c r="C238" s="76"/>
      <c r="D238" s="76"/>
      <c r="E238" s="77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</row>
    <row r="239" spans="1:16" s="2" customFormat="1" x14ac:dyDescent="0.25">
      <c r="A239" s="74"/>
      <c r="B239" s="75"/>
      <c r="C239" s="76"/>
      <c r="D239" s="76"/>
      <c r="E239" s="77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</row>
    <row r="240" spans="1:16" s="2" customFormat="1" x14ac:dyDescent="0.25">
      <c r="A240" s="74"/>
      <c r="B240" s="75"/>
      <c r="C240" s="76"/>
      <c r="D240" s="76"/>
      <c r="E240" s="77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</row>
    <row r="241" spans="1:16" s="2" customFormat="1" x14ac:dyDescent="0.25">
      <c r="A241" s="74"/>
      <c r="B241" s="75"/>
      <c r="C241" s="76"/>
      <c r="D241" s="76"/>
      <c r="E241" s="77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</row>
    <row r="242" spans="1:16" s="2" customFormat="1" x14ac:dyDescent="0.25">
      <c r="A242" s="74"/>
      <c r="B242" s="75"/>
      <c r="C242" s="76"/>
      <c r="D242" s="76"/>
      <c r="E242" s="77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</row>
    <row r="243" spans="1:16" s="2" customFormat="1" x14ac:dyDescent="0.25">
      <c r="A243" s="74"/>
      <c r="B243" s="75"/>
      <c r="C243" s="76"/>
      <c r="D243" s="76"/>
      <c r="E243" s="77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</row>
    <row r="244" spans="1:16" s="2" customFormat="1" x14ac:dyDescent="0.25">
      <c r="A244" s="74"/>
      <c r="B244" s="75"/>
      <c r="C244" s="76"/>
      <c r="D244" s="76"/>
      <c r="E244" s="77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</row>
    <row r="245" spans="1:16" s="2" customFormat="1" x14ac:dyDescent="0.25">
      <c r="A245" s="74"/>
      <c r="B245" s="75"/>
      <c r="C245" s="76"/>
      <c r="D245" s="76"/>
      <c r="E245" s="77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</row>
    <row r="246" spans="1:16" s="2" customFormat="1" x14ac:dyDescent="0.25">
      <c r="A246" s="74"/>
      <c r="B246" s="75"/>
      <c r="C246" s="76"/>
      <c r="D246" s="76"/>
      <c r="E246" s="77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</row>
    <row r="247" spans="1:16" s="2" customFormat="1" x14ac:dyDescent="0.25">
      <c r="A247" s="74"/>
      <c r="B247" s="75"/>
      <c r="C247" s="76"/>
      <c r="D247" s="76"/>
      <c r="E247" s="77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</row>
    <row r="248" spans="1:16" s="2" customFormat="1" x14ac:dyDescent="0.25">
      <c r="A248" s="74"/>
      <c r="B248" s="75"/>
      <c r="C248" s="76"/>
      <c r="D248" s="76"/>
      <c r="E248" s="77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</row>
    <row r="249" spans="1:16" s="2" customFormat="1" x14ac:dyDescent="0.25">
      <c r="A249" s="74"/>
      <c r="B249" s="75"/>
      <c r="C249" s="76"/>
      <c r="D249" s="76"/>
      <c r="E249" s="77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</row>
    <row r="250" spans="1:16" s="2" customFormat="1" x14ac:dyDescent="0.25">
      <c r="A250" s="74"/>
      <c r="B250" s="75"/>
      <c r="C250" s="76"/>
      <c r="D250" s="76"/>
      <c r="E250" s="77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</row>
    <row r="251" spans="1:16" s="2" customFormat="1" x14ac:dyDescent="0.25">
      <c r="A251" s="74"/>
      <c r="B251" s="75"/>
      <c r="C251" s="76"/>
      <c r="D251" s="76"/>
      <c r="E251" s="77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</row>
    <row r="252" spans="1:16" s="2" customFormat="1" x14ac:dyDescent="0.25">
      <c r="A252" s="74"/>
      <c r="B252" s="75"/>
      <c r="C252" s="76"/>
      <c r="D252" s="76"/>
      <c r="E252" s="77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</row>
    <row r="253" spans="1:16" s="2" customFormat="1" x14ac:dyDescent="0.25">
      <c r="A253" s="74"/>
      <c r="B253" s="75"/>
      <c r="C253" s="76"/>
      <c r="D253" s="76"/>
      <c r="E253" s="77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</row>
    <row r="254" spans="1:16" s="2" customFormat="1" x14ac:dyDescent="0.25">
      <c r="A254" s="74"/>
      <c r="B254" s="75"/>
      <c r="C254" s="76"/>
      <c r="D254" s="76"/>
      <c r="E254" s="77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</row>
    <row r="255" spans="1:16" s="2" customFormat="1" x14ac:dyDescent="0.25">
      <c r="A255" s="74"/>
      <c r="B255" s="75"/>
      <c r="C255" s="76"/>
      <c r="D255" s="76"/>
      <c r="E255" s="77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</row>
    <row r="256" spans="1:16" s="2" customFormat="1" x14ac:dyDescent="0.25">
      <c r="A256" s="74"/>
      <c r="B256" s="75"/>
      <c r="C256" s="76"/>
      <c r="D256" s="76"/>
      <c r="E256" s="77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</row>
    <row r="257" spans="1:16" s="2" customFormat="1" x14ac:dyDescent="0.25">
      <c r="A257" s="74"/>
      <c r="B257" s="75"/>
      <c r="C257" s="76"/>
      <c r="D257" s="76"/>
      <c r="E257" s="77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</row>
    <row r="258" spans="1:16" s="2" customFormat="1" x14ac:dyDescent="0.25">
      <c r="A258" s="74"/>
      <c r="B258" s="75"/>
      <c r="C258" s="76"/>
      <c r="D258" s="76"/>
      <c r="E258" s="77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</row>
    <row r="259" spans="1:16" s="2" customFormat="1" x14ac:dyDescent="0.25">
      <c r="A259" s="74"/>
      <c r="B259" s="75"/>
      <c r="C259" s="76"/>
      <c r="D259" s="76"/>
      <c r="E259" s="77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</row>
    <row r="260" spans="1:16" s="2" customFormat="1" x14ac:dyDescent="0.25">
      <c r="A260" s="74"/>
      <c r="B260" s="75"/>
      <c r="C260" s="76"/>
      <c r="D260" s="76"/>
      <c r="E260" s="77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</row>
    <row r="261" spans="1:16" s="2" customFormat="1" x14ac:dyDescent="0.25">
      <c r="A261" s="74"/>
      <c r="B261" s="75"/>
      <c r="C261" s="76"/>
      <c r="D261" s="76"/>
      <c r="E261" s="77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</row>
    <row r="262" spans="1:16" s="2" customFormat="1" x14ac:dyDescent="0.25">
      <c r="A262" s="74"/>
      <c r="B262" s="75"/>
      <c r="C262" s="76"/>
      <c r="D262" s="76"/>
      <c r="E262" s="77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</row>
    <row r="263" spans="1:16" s="2" customFormat="1" x14ac:dyDescent="0.25">
      <c r="A263" s="74"/>
      <c r="B263" s="75"/>
      <c r="C263" s="76"/>
      <c r="D263" s="76"/>
      <c r="E263" s="77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</row>
    <row r="264" spans="1:16" s="2" customFormat="1" x14ac:dyDescent="0.25">
      <c r="A264" s="74"/>
      <c r="B264" s="75"/>
      <c r="C264" s="76"/>
      <c r="D264" s="76"/>
      <c r="E264" s="77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</row>
    <row r="265" spans="1:16" s="2" customFormat="1" x14ac:dyDescent="0.25">
      <c r="A265" s="74"/>
      <c r="B265" s="75"/>
      <c r="C265" s="76"/>
      <c r="D265" s="76"/>
      <c r="E265" s="77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</row>
    <row r="266" spans="1:16" s="2" customFormat="1" x14ac:dyDescent="0.25">
      <c r="A266" s="74"/>
      <c r="B266" s="75"/>
      <c r="C266" s="76"/>
      <c r="D266" s="76"/>
      <c r="E266" s="77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</row>
    <row r="267" spans="1:16" s="2" customFormat="1" x14ac:dyDescent="0.25">
      <c r="A267" s="74"/>
      <c r="B267" s="75"/>
      <c r="C267" s="76"/>
      <c r="D267" s="76"/>
      <c r="E267" s="77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</row>
    <row r="268" spans="1:16" s="2" customFormat="1" x14ac:dyDescent="0.25">
      <c r="A268" s="74"/>
      <c r="B268" s="75"/>
      <c r="C268" s="76"/>
      <c r="D268" s="76"/>
      <c r="E268" s="77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</row>
    <row r="269" spans="1:16" s="2" customFormat="1" x14ac:dyDescent="0.25">
      <c r="A269" s="74"/>
      <c r="B269" s="75"/>
      <c r="C269" s="76"/>
      <c r="D269" s="76"/>
      <c r="E269" s="77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</row>
    <row r="270" spans="1:16" s="2" customFormat="1" x14ac:dyDescent="0.25">
      <c r="A270" s="74"/>
      <c r="B270" s="75"/>
      <c r="C270" s="76"/>
      <c r="D270" s="76"/>
      <c r="E270" s="77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</row>
    <row r="271" spans="1:16" s="2" customFormat="1" x14ac:dyDescent="0.25">
      <c r="A271" s="74"/>
      <c r="B271" s="75"/>
      <c r="C271" s="76"/>
      <c r="D271" s="76"/>
      <c r="E271" s="77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</row>
    <row r="272" spans="1:16" s="2" customFormat="1" x14ac:dyDescent="0.25">
      <c r="A272" s="74"/>
      <c r="B272" s="75"/>
      <c r="C272" s="76"/>
      <c r="D272" s="76"/>
      <c r="E272" s="77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</row>
    <row r="273" spans="1:16" s="2" customFormat="1" x14ac:dyDescent="0.25">
      <c r="A273" s="74"/>
      <c r="B273" s="75"/>
      <c r="C273" s="76"/>
      <c r="D273" s="76"/>
      <c r="E273" s="77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</row>
    <row r="274" spans="1:16" s="2" customFormat="1" x14ac:dyDescent="0.25">
      <c r="A274" s="74"/>
      <c r="B274" s="75"/>
      <c r="C274" s="76"/>
      <c r="D274" s="76"/>
      <c r="E274" s="77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</row>
    <row r="275" spans="1:16" s="2" customFormat="1" x14ac:dyDescent="0.25">
      <c r="A275" s="74"/>
      <c r="B275" s="75"/>
      <c r="C275" s="76"/>
      <c r="D275" s="76"/>
      <c r="E275" s="77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</row>
    <row r="276" spans="1:16" s="2" customFormat="1" x14ac:dyDescent="0.25">
      <c r="A276" s="74"/>
      <c r="B276" s="75"/>
      <c r="C276" s="76"/>
      <c r="D276" s="76"/>
      <c r="E276" s="77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</row>
    <row r="277" spans="1:16" s="2" customFormat="1" x14ac:dyDescent="0.25">
      <c r="A277" s="74"/>
      <c r="B277" s="75"/>
      <c r="C277" s="76"/>
      <c r="D277" s="76"/>
      <c r="E277" s="77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</row>
    <row r="278" spans="1:16" s="2" customFormat="1" x14ac:dyDescent="0.25">
      <c r="A278" s="74"/>
      <c r="B278" s="75"/>
      <c r="C278" s="76"/>
      <c r="D278" s="76"/>
      <c r="E278" s="77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</row>
    <row r="279" spans="1:16" s="2" customFormat="1" x14ac:dyDescent="0.25">
      <c r="A279" s="74"/>
      <c r="B279" s="75"/>
      <c r="C279" s="76"/>
      <c r="D279" s="76"/>
      <c r="E279" s="77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</row>
    <row r="280" spans="1:16" s="2" customFormat="1" x14ac:dyDescent="0.25">
      <c r="A280" s="74"/>
      <c r="B280" s="75"/>
      <c r="C280" s="76"/>
      <c r="D280" s="76"/>
      <c r="E280" s="77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</row>
    <row r="281" spans="1:16" s="2" customFormat="1" x14ac:dyDescent="0.25">
      <c r="A281" s="74"/>
      <c r="B281" s="75"/>
      <c r="C281" s="76"/>
      <c r="D281" s="76"/>
      <c r="E281" s="77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</row>
    <row r="282" spans="1:16" s="2" customFormat="1" x14ac:dyDescent="0.25">
      <c r="A282" s="74"/>
      <c r="B282" s="75"/>
      <c r="C282" s="76"/>
      <c r="D282" s="76"/>
      <c r="E282" s="77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</row>
    <row r="283" spans="1:16" s="2" customFormat="1" x14ac:dyDescent="0.25">
      <c r="A283" s="74"/>
      <c r="B283" s="75"/>
      <c r="C283" s="76"/>
      <c r="D283" s="76"/>
      <c r="E283" s="77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</row>
    <row r="284" spans="1:16" s="2" customFormat="1" x14ac:dyDescent="0.25">
      <c r="A284" s="74"/>
      <c r="B284" s="75"/>
      <c r="C284" s="76"/>
      <c r="D284" s="76"/>
      <c r="E284" s="77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</row>
    <row r="285" spans="1:16" s="2" customFormat="1" x14ac:dyDescent="0.25">
      <c r="A285" s="74"/>
      <c r="B285" s="75"/>
      <c r="C285" s="76"/>
      <c r="D285" s="76"/>
      <c r="E285" s="77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</row>
    <row r="286" spans="1:16" s="2" customFormat="1" x14ac:dyDescent="0.25">
      <c r="A286" s="74"/>
      <c r="B286" s="75"/>
      <c r="C286" s="76"/>
      <c r="D286" s="76"/>
      <c r="E286" s="77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</row>
    <row r="287" spans="1:16" s="2" customFormat="1" x14ac:dyDescent="0.25">
      <c r="A287" s="74"/>
      <c r="B287" s="75"/>
      <c r="C287" s="76"/>
      <c r="D287" s="76"/>
      <c r="E287" s="77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</row>
    <row r="288" spans="1:16" s="2" customFormat="1" x14ac:dyDescent="0.25">
      <c r="A288" s="74"/>
      <c r="B288" s="75"/>
      <c r="C288" s="76"/>
      <c r="D288" s="76"/>
      <c r="E288" s="77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</row>
    <row r="289" spans="1:16" s="2" customFormat="1" x14ac:dyDescent="0.25">
      <c r="A289" s="74"/>
      <c r="B289" s="75"/>
      <c r="C289" s="76"/>
      <c r="D289" s="76"/>
      <c r="E289" s="77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</row>
    <row r="290" spans="1:16" s="2" customFormat="1" x14ac:dyDescent="0.25">
      <c r="A290" s="74"/>
      <c r="B290" s="75"/>
      <c r="C290" s="76"/>
      <c r="D290" s="76"/>
      <c r="E290" s="77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</row>
    <row r="291" spans="1:16" s="2" customFormat="1" x14ac:dyDescent="0.25">
      <c r="A291" s="74"/>
      <c r="B291" s="75"/>
      <c r="C291" s="76"/>
      <c r="D291" s="76"/>
      <c r="E291" s="77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</row>
    <row r="292" spans="1:16" s="2" customFormat="1" x14ac:dyDescent="0.25">
      <c r="A292" s="74"/>
      <c r="B292" s="75"/>
      <c r="C292" s="76"/>
      <c r="D292" s="76"/>
      <c r="E292" s="77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</row>
    <row r="293" spans="1:16" s="2" customFormat="1" x14ac:dyDescent="0.25">
      <c r="A293" s="74"/>
      <c r="B293" s="75"/>
      <c r="C293" s="76"/>
      <c r="D293" s="76"/>
      <c r="E293" s="77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</row>
    <row r="294" spans="1:16" s="2" customFormat="1" x14ac:dyDescent="0.25">
      <c r="A294" s="74"/>
      <c r="B294" s="75"/>
      <c r="C294" s="76"/>
      <c r="D294" s="76"/>
      <c r="E294" s="77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</row>
    <row r="295" spans="1:16" s="2" customFormat="1" x14ac:dyDescent="0.25">
      <c r="A295" s="74"/>
      <c r="B295" s="75"/>
      <c r="C295" s="76"/>
      <c r="D295" s="76"/>
      <c r="E295" s="77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</row>
    <row r="296" spans="1:16" s="2" customFormat="1" x14ac:dyDescent="0.25">
      <c r="A296" s="74"/>
      <c r="B296" s="75"/>
      <c r="C296" s="76"/>
      <c r="D296" s="76"/>
      <c r="E296" s="77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</row>
    <row r="297" spans="1:16" s="2" customFormat="1" x14ac:dyDescent="0.25">
      <c r="A297" s="74"/>
      <c r="B297" s="75"/>
      <c r="C297" s="76"/>
      <c r="D297" s="76"/>
      <c r="E297" s="77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</row>
    <row r="298" spans="1:16" s="2" customFormat="1" x14ac:dyDescent="0.25">
      <c r="A298" s="74"/>
      <c r="B298" s="75"/>
      <c r="C298" s="76"/>
      <c r="D298" s="76"/>
      <c r="E298" s="77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</row>
    <row r="299" spans="1:16" s="2" customFormat="1" x14ac:dyDescent="0.25">
      <c r="A299" s="74"/>
      <c r="B299" s="75"/>
      <c r="C299" s="76"/>
      <c r="D299" s="76"/>
      <c r="E299" s="77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</row>
    <row r="300" spans="1:16" s="2" customFormat="1" x14ac:dyDescent="0.25">
      <c r="A300" s="74"/>
      <c r="B300" s="75"/>
      <c r="C300" s="76"/>
      <c r="D300" s="76"/>
      <c r="E300" s="77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</row>
    <row r="301" spans="1:16" s="2" customFormat="1" x14ac:dyDescent="0.25">
      <c r="A301" s="74"/>
      <c r="B301" s="75"/>
      <c r="C301" s="76"/>
      <c r="D301" s="76"/>
      <c r="E301" s="77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</row>
    <row r="302" spans="1:16" s="2" customFormat="1" x14ac:dyDescent="0.25">
      <c r="A302" s="74"/>
      <c r="B302" s="75"/>
      <c r="C302" s="76"/>
      <c r="D302" s="76"/>
      <c r="E302" s="77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</row>
    <row r="303" spans="1:16" s="2" customFormat="1" x14ac:dyDescent="0.25">
      <c r="A303" s="74"/>
      <c r="B303" s="75"/>
      <c r="C303" s="76"/>
      <c r="D303" s="76"/>
      <c r="E303" s="77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</row>
    <row r="304" spans="1:16" s="2" customFormat="1" x14ac:dyDescent="0.25">
      <c r="A304" s="74"/>
      <c r="B304" s="75"/>
      <c r="C304" s="76"/>
      <c r="D304" s="76"/>
      <c r="E304" s="77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</row>
    <row r="305" spans="1:16" s="2" customFormat="1" x14ac:dyDescent="0.25">
      <c r="A305" s="74"/>
      <c r="B305" s="75"/>
      <c r="C305" s="76"/>
      <c r="D305" s="76"/>
      <c r="E305" s="77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</row>
    <row r="306" spans="1:16" s="2" customFormat="1" x14ac:dyDescent="0.25">
      <c r="A306" s="74"/>
      <c r="B306" s="75"/>
      <c r="C306" s="76"/>
      <c r="D306" s="76"/>
      <c r="E306" s="77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</row>
    <row r="307" spans="1:16" s="2" customFormat="1" x14ac:dyDescent="0.25">
      <c r="A307" s="74"/>
      <c r="B307" s="75"/>
      <c r="C307" s="76"/>
      <c r="D307" s="76"/>
      <c r="E307" s="77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</row>
    <row r="308" spans="1:16" s="2" customFormat="1" x14ac:dyDescent="0.25">
      <c r="A308" s="74"/>
      <c r="B308" s="75"/>
      <c r="C308" s="76"/>
      <c r="D308" s="76"/>
      <c r="E308" s="77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</row>
    <row r="309" spans="1:16" s="2" customFormat="1" x14ac:dyDescent="0.25">
      <c r="A309" s="74"/>
      <c r="B309" s="75"/>
      <c r="C309" s="76"/>
      <c r="D309" s="76"/>
      <c r="E309" s="77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</row>
    <row r="310" spans="1:16" s="2" customFormat="1" x14ac:dyDescent="0.25">
      <c r="A310" s="74"/>
      <c r="B310" s="75"/>
      <c r="C310" s="76"/>
      <c r="D310" s="76"/>
      <c r="E310" s="77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</row>
    <row r="311" spans="1:16" s="2" customFormat="1" x14ac:dyDescent="0.25">
      <c r="A311" s="74"/>
      <c r="B311" s="75"/>
      <c r="C311" s="76"/>
      <c r="D311" s="76"/>
      <c r="E311" s="77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</row>
    <row r="312" spans="1:16" s="2" customFormat="1" x14ac:dyDescent="0.25">
      <c r="A312" s="74"/>
      <c r="B312" s="75"/>
      <c r="C312" s="76"/>
      <c r="D312" s="76"/>
      <c r="E312" s="77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</row>
    <row r="313" spans="1:16" s="2" customFormat="1" x14ac:dyDescent="0.25">
      <c r="A313" s="74"/>
      <c r="B313" s="75"/>
      <c r="C313" s="76"/>
      <c r="D313" s="76"/>
      <c r="E313" s="77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</row>
    <row r="314" spans="1:16" s="2" customFormat="1" x14ac:dyDescent="0.25">
      <c r="A314" s="74"/>
      <c r="B314" s="75"/>
      <c r="C314" s="76"/>
      <c r="D314" s="76"/>
      <c r="E314" s="77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</row>
    <row r="315" spans="1:16" s="2" customFormat="1" x14ac:dyDescent="0.25">
      <c r="A315" s="74"/>
      <c r="B315" s="75"/>
      <c r="C315" s="76"/>
      <c r="D315" s="76"/>
      <c r="E315" s="77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</row>
    <row r="316" spans="1:16" s="2" customFormat="1" x14ac:dyDescent="0.25">
      <c r="A316" s="74"/>
      <c r="B316" s="75"/>
      <c r="C316" s="76"/>
      <c r="D316" s="76"/>
      <c r="E316" s="77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</row>
    <row r="317" spans="1:16" s="2" customFormat="1" x14ac:dyDescent="0.25">
      <c r="A317" s="74"/>
      <c r="B317" s="75"/>
      <c r="C317" s="76"/>
      <c r="D317" s="76"/>
      <c r="E317" s="77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</row>
    <row r="318" spans="1:16" s="2" customFormat="1" x14ac:dyDescent="0.25">
      <c r="A318" s="74"/>
      <c r="B318" s="75"/>
      <c r="C318" s="76"/>
      <c r="D318" s="76"/>
      <c r="E318" s="77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</row>
    <row r="319" spans="1:16" s="2" customFormat="1" x14ac:dyDescent="0.25">
      <c r="A319" s="74"/>
      <c r="B319" s="75"/>
      <c r="C319" s="76"/>
      <c r="D319" s="76"/>
      <c r="E319" s="77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</row>
    <row r="320" spans="1:16" s="2" customFormat="1" x14ac:dyDescent="0.25">
      <c r="A320" s="74"/>
      <c r="B320" s="75"/>
      <c r="C320" s="76"/>
      <c r="D320" s="76"/>
      <c r="E320" s="77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</row>
    <row r="321" spans="1:16" s="2" customFormat="1" x14ac:dyDescent="0.25">
      <c r="A321" s="74"/>
      <c r="B321" s="75"/>
      <c r="C321" s="76"/>
      <c r="D321" s="76"/>
      <c r="E321" s="77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</row>
    <row r="322" spans="1:16" s="2" customFormat="1" x14ac:dyDescent="0.25">
      <c r="A322" s="74"/>
      <c r="B322" s="75"/>
      <c r="C322" s="76"/>
      <c r="D322" s="76"/>
      <c r="E322" s="77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</row>
    <row r="323" spans="1:16" s="2" customFormat="1" x14ac:dyDescent="0.25">
      <c r="A323" s="74"/>
      <c r="B323" s="75"/>
      <c r="C323" s="76"/>
      <c r="D323" s="76"/>
      <c r="E323" s="77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</row>
    <row r="324" spans="1:16" s="2" customFormat="1" x14ac:dyDescent="0.25">
      <c r="A324" s="74"/>
      <c r="B324" s="75"/>
      <c r="C324" s="76"/>
      <c r="D324" s="76"/>
      <c r="E324" s="77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</row>
    <row r="325" spans="1:16" s="2" customFormat="1" x14ac:dyDescent="0.25">
      <c r="A325" s="74"/>
      <c r="B325" s="75"/>
      <c r="C325" s="76"/>
      <c r="D325" s="76"/>
      <c r="E325" s="77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</row>
    <row r="326" spans="1:16" s="2" customFormat="1" x14ac:dyDescent="0.25">
      <c r="A326" s="74"/>
      <c r="B326" s="75"/>
      <c r="C326" s="76"/>
      <c r="D326" s="76"/>
      <c r="E326" s="77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</row>
    <row r="327" spans="1:16" s="2" customFormat="1" x14ac:dyDescent="0.25">
      <c r="A327" s="74"/>
      <c r="B327" s="75"/>
      <c r="C327" s="76"/>
      <c r="D327" s="76"/>
      <c r="E327" s="77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</row>
    <row r="328" spans="1:16" s="2" customFormat="1" x14ac:dyDescent="0.25">
      <c r="A328" s="74"/>
      <c r="B328" s="75"/>
      <c r="C328" s="76"/>
      <c r="D328" s="76"/>
      <c r="E328" s="77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</row>
    <row r="329" spans="1:16" s="2" customFormat="1" x14ac:dyDescent="0.25">
      <c r="A329" s="74"/>
      <c r="B329" s="75"/>
      <c r="C329" s="76"/>
      <c r="D329" s="76"/>
      <c r="E329" s="77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</row>
    <row r="330" spans="1:16" s="2" customFormat="1" x14ac:dyDescent="0.25">
      <c r="A330" s="74"/>
      <c r="B330" s="75"/>
      <c r="C330" s="76"/>
      <c r="D330" s="76"/>
      <c r="E330" s="77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</row>
    <row r="331" spans="1:16" s="2" customFormat="1" x14ac:dyDescent="0.25">
      <c r="A331" s="74"/>
      <c r="B331" s="75"/>
      <c r="C331" s="76"/>
      <c r="D331" s="76"/>
      <c r="E331" s="77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</row>
    <row r="332" spans="1:16" s="2" customFormat="1" x14ac:dyDescent="0.25">
      <c r="A332" s="74"/>
      <c r="B332" s="75"/>
      <c r="C332" s="76"/>
      <c r="D332" s="76"/>
      <c r="E332" s="77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</row>
    <row r="333" spans="1:16" s="2" customFormat="1" x14ac:dyDescent="0.25">
      <c r="A333" s="74"/>
      <c r="B333" s="75"/>
      <c r="C333" s="76"/>
      <c r="D333" s="76"/>
      <c r="E333" s="77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</row>
    <row r="334" spans="1:16" s="2" customFormat="1" x14ac:dyDescent="0.25">
      <c r="A334" s="74"/>
      <c r="B334" s="75"/>
      <c r="C334" s="76"/>
      <c r="D334" s="76"/>
      <c r="E334" s="77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</row>
    <row r="335" spans="1:16" s="2" customFormat="1" x14ac:dyDescent="0.25">
      <c r="A335" s="74"/>
      <c r="B335" s="75"/>
      <c r="C335" s="76"/>
      <c r="D335" s="76"/>
      <c r="E335" s="77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</row>
    <row r="336" spans="1:16" s="2" customFormat="1" x14ac:dyDescent="0.25">
      <c r="A336" s="74"/>
      <c r="B336" s="75"/>
      <c r="C336" s="76"/>
      <c r="D336" s="76"/>
      <c r="E336" s="77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</row>
    <row r="337" spans="1:16" s="2" customFormat="1" x14ac:dyDescent="0.25">
      <c r="A337" s="74"/>
      <c r="B337" s="75"/>
      <c r="C337" s="76"/>
      <c r="D337" s="76"/>
      <c r="E337" s="77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</row>
    <row r="338" spans="1:16" s="2" customFormat="1" x14ac:dyDescent="0.25">
      <c r="A338" s="74"/>
      <c r="B338" s="75"/>
      <c r="C338" s="76"/>
      <c r="D338" s="76"/>
      <c r="E338" s="77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</row>
    <row r="339" spans="1:16" s="2" customFormat="1" x14ac:dyDescent="0.25">
      <c r="A339" s="74"/>
      <c r="B339" s="75"/>
      <c r="C339" s="76"/>
      <c r="D339" s="76"/>
      <c r="E339" s="77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</row>
    <row r="340" spans="1:16" s="2" customFormat="1" x14ac:dyDescent="0.25">
      <c r="A340" s="74"/>
      <c r="B340" s="75"/>
      <c r="C340" s="76"/>
      <c r="D340" s="76"/>
      <c r="E340" s="77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</row>
    <row r="341" spans="1:16" s="2" customFormat="1" x14ac:dyDescent="0.25">
      <c r="A341" s="74"/>
      <c r="B341" s="75"/>
      <c r="C341" s="76"/>
      <c r="D341" s="76"/>
      <c r="E341" s="77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</row>
    <row r="342" spans="1:16" s="2" customFormat="1" x14ac:dyDescent="0.25">
      <c r="A342" s="74"/>
      <c r="B342" s="75"/>
      <c r="C342" s="76"/>
      <c r="D342" s="76"/>
      <c r="E342" s="77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</row>
    <row r="343" spans="1:16" s="2" customFormat="1" x14ac:dyDescent="0.25">
      <c r="A343" s="74"/>
      <c r="B343" s="75"/>
      <c r="C343" s="76"/>
      <c r="D343" s="76"/>
      <c r="E343" s="77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</row>
    <row r="344" spans="1:16" s="2" customFormat="1" x14ac:dyDescent="0.25">
      <c r="A344" s="74"/>
      <c r="B344" s="75"/>
      <c r="C344" s="76"/>
      <c r="D344" s="76"/>
      <c r="E344" s="77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</row>
    <row r="345" spans="1:16" s="2" customFormat="1" x14ac:dyDescent="0.25">
      <c r="A345" s="74"/>
      <c r="B345" s="75"/>
      <c r="C345" s="76"/>
      <c r="D345" s="76"/>
      <c r="E345" s="77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</row>
    <row r="346" spans="1:16" s="2" customFormat="1" x14ac:dyDescent="0.25">
      <c r="A346" s="74"/>
      <c r="B346" s="75"/>
      <c r="C346" s="76"/>
      <c r="D346" s="76"/>
      <c r="E346" s="77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</row>
    <row r="347" spans="1:16" s="2" customFormat="1" x14ac:dyDescent="0.25">
      <c r="A347" s="74"/>
      <c r="B347" s="75"/>
      <c r="C347" s="76"/>
      <c r="D347" s="76"/>
      <c r="E347" s="77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</row>
    <row r="348" spans="1:16" s="2" customFormat="1" x14ac:dyDescent="0.25">
      <c r="A348" s="74"/>
      <c r="B348" s="75"/>
      <c r="C348" s="76"/>
      <c r="D348" s="76"/>
      <c r="E348" s="77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</row>
    <row r="349" spans="1:16" s="2" customFormat="1" x14ac:dyDescent="0.25">
      <c r="A349" s="74"/>
      <c r="B349" s="75"/>
      <c r="C349" s="76"/>
      <c r="D349" s="76"/>
      <c r="E349" s="77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</row>
    <row r="350" spans="1:16" s="2" customFormat="1" x14ac:dyDescent="0.25">
      <c r="A350" s="74"/>
      <c r="B350" s="75"/>
      <c r="C350" s="76"/>
      <c r="D350" s="76"/>
      <c r="E350" s="77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</row>
    <row r="351" spans="1:16" s="2" customFormat="1" x14ac:dyDescent="0.25">
      <c r="A351" s="74"/>
      <c r="B351" s="75"/>
      <c r="C351" s="76"/>
      <c r="D351" s="76"/>
      <c r="E351" s="77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</row>
    <row r="352" spans="1:16" s="2" customFormat="1" x14ac:dyDescent="0.25">
      <c r="A352" s="70"/>
      <c r="B352" s="75"/>
      <c r="C352" s="76"/>
      <c r="D352" s="76"/>
      <c r="E352" s="77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</row>
    <row r="353" spans="1:16" s="2" customFormat="1" x14ac:dyDescent="0.25">
      <c r="A353" s="70"/>
      <c r="B353" s="75"/>
      <c r="C353" s="76"/>
      <c r="D353" s="76"/>
      <c r="E353" s="77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</row>
    <row r="354" spans="1:16" s="2" customFormat="1" x14ac:dyDescent="0.25">
      <c r="A354" s="70"/>
      <c r="B354" s="75"/>
      <c r="C354" s="76"/>
      <c r="D354" s="76"/>
      <c r="E354" s="77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</row>
    <row r="355" spans="1:16" s="2" customFormat="1" x14ac:dyDescent="0.25">
      <c r="A355" s="70"/>
      <c r="B355" s="75"/>
      <c r="C355" s="76"/>
      <c r="D355" s="76"/>
      <c r="E355" s="77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</row>
    <row r="356" spans="1:16" s="2" customFormat="1" x14ac:dyDescent="0.25">
      <c r="A356" s="70"/>
      <c r="B356" s="75"/>
      <c r="C356" s="76"/>
      <c r="D356" s="76"/>
      <c r="E356" s="77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</row>
    <row r="357" spans="1:16" s="2" customFormat="1" x14ac:dyDescent="0.25">
      <c r="A357" s="70"/>
      <c r="B357" s="75"/>
      <c r="C357" s="76"/>
      <c r="D357" s="76"/>
      <c r="E357" s="77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</row>
    <row r="358" spans="1:16" s="2" customFormat="1" x14ac:dyDescent="0.25">
      <c r="A358" s="70"/>
      <c r="B358" s="75"/>
      <c r="C358" s="76"/>
      <c r="D358" s="76"/>
      <c r="E358" s="77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</row>
    <row r="359" spans="1:16" s="2" customFormat="1" x14ac:dyDescent="0.25">
      <c r="A359" s="70"/>
      <c r="B359" s="75"/>
      <c r="C359" s="76"/>
      <c r="D359" s="76"/>
      <c r="E359" s="77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</row>
    <row r="360" spans="1:16" s="2" customFormat="1" x14ac:dyDescent="0.25">
      <c r="A360" s="70"/>
      <c r="B360" s="75"/>
      <c r="C360" s="76"/>
      <c r="D360" s="76"/>
      <c r="E360" s="77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</row>
    <row r="361" spans="1:16" s="2" customFormat="1" x14ac:dyDescent="0.25">
      <c r="A361" s="70"/>
      <c r="B361" s="75"/>
      <c r="C361" s="76"/>
      <c r="D361" s="76"/>
      <c r="E361" s="77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</row>
    <row r="362" spans="1:16" s="2" customFormat="1" x14ac:dyDescent="0.25">
      <c r="A362" s="70"/>
      <c r="B362" s="75"/>
      <c r="C362" s="76"/>
      <c r="D362" s="76"/>
      <c r="E362" s="77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</row>
    <row r="363" spans="1:16" s="2" customFormat="1" x14ac:dyDescent="0.25">
      <c r="A363" s="70"/>
      <c r="B363" s="75"/>
      <c r="C363" s="76"/>
      <c r="D363" s="76"/>
      <c r="E363" s="77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</row>
    <row r="364" spans="1:16" s="2" customFormat="1" x14ac:dyDescent="0.25">
      <c r="A364" s="70"/>
      <c r="B364" s="75"/>
      <c r="C364" s="76"/>
      <c r="D364" s="76"/>
      <c r="E364" s="77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</row>
    <row r="365" spans="1:16" s="2" customFormat="1" x14ac:dyDescent="0.25">
      <c r="A365" s="70"/>
      <c r="B365" s="75"/>
      <c r="C365" s="76"/>
      <c r="D365" s="76"/>
      <c r="E365" s="77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</row>
    <row r="366" spans="1:16" s="2" customFormat="1" x14ac:dyDescent="0.25">
      <c r="A366" s="70"/>
      <c r="B366" s="75"/>
      <c r="C366" s="76"/>
      <c r="D366" s="76"/>
      <c r="E366" s="77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</row>
    <row r="367" spans="1:16" s="2" customFormat="1" x14ac:dyDescent="0.25">
      <c r="A367" s="70"/>
      <c r="B367" s="75"/>
      <c r="C367" s="76"/>
      <c r="D367" s="76"/>
      <c r="E367" s="77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</row>
    <row r="368" spans="1:16" s="2" customFormat="1" x14ac:dyDescent="0.25">
      <c r="A368" s="70"/>
      <c r="B368" s="75"/>
      <c r="C368" s="76"/>
      <c r="D368" s="76"/>
      <c r="E368" s="77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</row>
    <row r="369" spans="1:16" s="2" customFormat="1" x14ac:dyDescent="0.25">
      <c r="A369" s="70"/>
      <c r="B369" s="75"/>
      <c r="C369" s="76"/>
      <c r="D369" s="76"/>
      <c r="E369" s="77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</row>
    <row r="370" spans="1:16" s="2" customFormat="1" x14ac:dyDescent="0.25">
      <c r="A370" s="70"/>
      <c r="B370" s="75"/>
      <c r="C370" s="76"/>
      <c r="D370" s="76"/>
      <c r="E370" s="77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</row>
    <row r="371" spans="1:16" s="2" customFormat="1" x14ac:dyDescent="0.25">
      <c r="A371" s="70"/>
      <c r="B371" s="75"/>
      <c r="C371" s="76"/>
      <c r="D371" s="76"/>
      <c r="E371" s="77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</row>
    <row r="372" spans="1:16" s="2" customFormat="1" x14ac:dyDescent="0.25">
      <c r="A372" s="70"/>
      <c r="B372" s="75"/>
      <c r="C372" s="76"/>
      <c r="D372" s="76"/>
      <c r="E372" s="77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</row>
    <row r="373" spans="1:16" s="2" customFormat="1" x14ac:dyDescent="0.25">
      <c r="A373" s="70"/>
      <c r="B373" s="75"/>
      <c r="C373" s="76"/>
      <c r="D373" s="76"/>
      <c r="E373" s="77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</row>
    <row r="374" spans="1:16" s="2" customFormat="1" x14ac:dyDescent="0.25">
      <c r="A374" s="70"/>
      <c r="B374" s="75"/>
      <c r="C374" s="76"/>
      <c r="D374" s="76"/>
      <c r="E374" s="77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</row>
    <row r="375" spans="1:16" s="2" customFormat="1" x14ac:dyDescent="0.25">
      <c r="A375" s="70"/>
      <c r="B375" s="75"/>
      <c r="C375" s="76"/>
      <c r="D375" s="76"/>
      <c r="E375" s="77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</row>
    <row r="376" spans="1:16" s="2" customFormat="1" x14ac:dyDescent="0.25">
      <c r="A376" s="70"/>
      <c r="B376" s="75"/>
      <c r="C376" s="76"/>
      <c r="D376" s="76"/>
      <c r="E376" s="77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</row>
    <row r="377" spans="1:16" s="2" customFormat="1" x14ac:dyDescent="0.25">
      <c r="A377" s="70"/>
      <c r="B377" s="75"/>
      <c r="C377" s="76"/>
      <c r="D377" s="76"/>
      <c r="E377" s="77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</row>
    <row r="378" spans="1:16" s="2" customFormat="1" x14ac:dyDescent="0.25">
      <c r="A378" s="70"/>
      <c r="B378" s="75"/>
      <c r="C378" s="76"/>
      <c r="D378" s="76"/>
      <c r="E378" s="77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</row>
    <row r="379" spans="1:16" s="2" customFormat="1" x14ac:dyDescent="0.25">
      <c r="A379" s="70"/>
      <c r="B379" s="75"/>
      <c r="C379" s="76"/>
      <c r="D379" s="76"/>
      <c r="E379" s="77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</row>
    <row r="380" spans="1:16" s="2" customFormat="1" x14ac:dyDescent="0.25">
      <c r="A380" s="70"/>
      <c r="B380" s="75"/>
      <c r="C380" s="76"/>
      <c r="D380" s="76"/>
      <c r="E380" s="77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</row>
    <row r="381" spans="1:16" s="2" customFormat="1" x14ac:dyDescent="0.25">
      <c r="A381" s="70"/>
      <c r="B381" s="75"/>
      <c r="C381" s="76"/>
      <c r="D381" s="76"/>
      <c r="E381" s="77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</row>
    <row r="382" spans="1:16" s="2" customFormat="1" x14ac:dyDescent="0.25">
      <c r="A382" s="70"/>
      <c r="B382" s="75"/>
      <c r="C382" s="76"/>
      <c r="D382" s="76"/>
      <c r="E382" s="77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</row>
    <row r="383" spans="1:16" s="2" customFormat="1" x14ac:dyDescent="0.25">
      <c r="A383" s="70"/>
      <c r="B383" s="75"/>
      <c r="C383" s="76"/>
      <c r="D383" s="76"/>
      <c r="E383" s="77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</row>
    <row r="384" spans="1:16" s="2" customFormat="1" x14ac:dyDescent="0.25">
      <c r="A384" s="70"/>
      <c r="B384" s="75"/>
      <c r="C384" s="76"/>
      <c r="D384" s="76"/>
      <c r="E384" s="77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</row>
    <row r="385" spans="1:16" s="2" customFormat="1" x14ac:dyDescent="0.25">
      <c r="A385" s="70"/>
      <c r="B385" s="75"/>
      <c r="C385" s="76"/>
      <c r="D385" s="76"/>
      <c r="E385" s="77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</row>
    <row r="386" spans="1:16" s="2" customFormat="1" x14ac:dyDescent="0.25">
      <c r="A386" s="70"/>
      <c r="B386" s="75"/>
      <c r="C386" s="76"/>
      <c r="D386" s="76"/>
      <c r="E386" s="77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</row>
    <row r="387" spans="1:16" s="2" customFormat="1" x14ac:dyDescent="0.25">
      <c r="A387" s="70"/>
      <c r="B387" s="75"/>
      <c r="C387" s="76"/>
      <c r="D387" s="76"/>
      <c r="E387" s="77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</row>
    <row r="388" spans="1:16" s="2" customFormat="1" x14ac:dyDescent="0.25">
      <c r="A388" s="70"/>
      <c r="B388" s="75"/>
      <c r="C388" s="76"/>
      <c r="D388" s="76"/>
      <c r="E388" s="77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</row>
    <row r="389" spans="1:16" s="2" customFormat="1" x14ac:dyDescent="0.25">
      <c r="A389" s="70"/>
      <c r="B389" s="75"/>
      <c r="C389" s="76"/>
      <c r="D389" s="76"/>
      <c r="E389" s="77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</row>
    <row r="390" spans="1:16" s="2" customFormat="1" x14ac:dyDescent="0.25">
      <c r="A390" s="70"/>
      <c r="B390" s="75"/>
      <c r="C390" s="76"/>
      <c r="D390" s="76"/>
      <c r="E390" s="77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</row>
    <row r="391" spans="1:16" s="2" customFormat="1" x14ac:dyDescent="0.25">
      <c r="A391" s="70"/>
      <c r="B391" s="75"/>
      <c r="C391" s="76"/>
      <c r="D391" s="76"/>
      <c r="E391" s="77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</row>
    <row r="392" spans="1:16" s="2" customFormat="1" x14ac:dyDescent="0.25">
      <c r="A392" s="70"/>
      <c r="B392" s="75"/>
      <c r="C392" s="76"/>
      <c r="D392" s="76"/>
      <c r="E392" s="77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</row>
    <row r="393" spans="1:16" s="2" customFormat="1" x14ac:dyDescent="0.25">
      <c r="A393" s="70"/>
      <c r="B393" s="75"/>
      <c r="C393" s="76"/>
      <c r="D393" s="76"/>
      <c r="E393" s="77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</row>
    <row r="394" spans="1:16" s="2" customFormat="1" x14ac:dyDescent="0.25">
      <c r="A394" s="70"/>
      <c r="B394" s="75"/>
      <c r="C394" s="76"/>
      <c r="D394" s="76"/>
      <c r="E394" s="77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</row>
    <row r="395" spans="1:16" s="2" customFormat="1" x14ac:dyDescent="0.25">
      <c r="A395" s="70"/>
      <c r="B395" s="75"/>
      <c r="C395" s="76"/>
      <c r="D395" s="76"/>
      <c r="E395" s="77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</row>
    <row r="396" spans="1:16" s="2" customFormat="1" x14ac:dyDescent="0.25">
      <c r="A396" s="70"/>
      <c r="B396" s="75"/>
      <c r="C396" s="76"/>
      <c r="D396" s="76"/>
      <c r="E396" s="77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</row>
    <row r="397" spans="1:16" s="2" customFormat="1" x14ac:dyDescent="0.25">
      <c r="A397" s="70"/>
      <c r="B397" s="75"/>
      <c r="C397" s="76"/>
      <c r="D397" s="76"/>
      <c r="E397" s="77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</row>
    <row r="398" spans="1:16" s="2" customFormat="1" x14ac:dyDescent="0.25">
      <c r="A398" s="70"/>
      <c r="B398" s="75"/>
      <c r="C398" s="76"/>
      <c r="D398" s="76"/>
      <c r="E398" s="77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</row>
    <row r="399" spans="1:16" s="2" customFormat="1" x14ac:dyDescent="0.25">
      <c r="A399" s="70"/>
      <c r="B399" s="75"/>
      <c r="C399" s="76"/>
      <c r="D399" s="76"/>
      <c r="E399" s="77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</row>
    <row r="400" spans="1:16" s="2" customFormat="1" x14ac:dyDescent="0.25">
      <c r="A400" s="70"/>
      <c r="B400" s="75"/>
      <c r="C400" s="76"/>
      <c r="D400" s="76"/>
      <c r="E400" s="77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</row>
    <row r="401" spans="1:16" s="2" customFormat="1" x14ac:dyDescent="0.25">
      <c r="A401" s="70"/>
      <c r="B401" s="75"/>
      <c r="C401" s="76"/>
      <c r="D401" s="76"/>
      <c r="E401" s="77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</row>
    <row r="402" spans="1:16" s="2" customFormat="1" x14ac:dyDescent="0.25">
      <c r="A402" s="70"/>
      <c r="B402" s="75"/>
      <c r="C402" s="76"/>
      <c r="D402" s="76"/>
      <c r="E402" s="77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</row>
    <row r="403" spans="1:16" s="2" customFormat="1" x14ac:dyDescent="0.25">
      <c r="A403" s="70"/>
      <c r="B403" s="75"/>
      <c r="C403" s="76"/>
      <c r="D403" s="76"/>
      <c r="E403" s="77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</row>
    <row r="404" spans="1:16" s="2" customFormat="1" x14ac:dyDescent="0.25">
      <c r="A404" s="70"/>
      <c r="B404" s="75"/>
      <c r="C404" s="76"/>
      <c r="D404" s="76"/>
      <c r="E404" s="77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</row>
    <row r="405" spans="1:16" s="2" customFormat="1" x14ac:dyDescent="0.25">
      <c r="A405" s="70"/>
      <c r="B405" s="75"/>
      <c r="C405" s="76"/>
      <c r="D405" s="76"/>
      <c r="E405" s="77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</row>
    <row r="406" spans="1:16" s="2" customFormat="1" x14ac:dyDescent="0.25">
      <c r="A406" s="70"/>
      <c r="B406" s="75"/>
      <c r="C406" s="76"/>
      <c r="D406" s="76"/>
      <c r="E406" s="77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</row>
    <row r="407" spans="1:16" s="2" customFormat="1" x14ac:dyDescent="0.25">
      <c r="A407" s="70"/>
      <c r="B407" s="75"/>
      <c r="C407" s="76"/>
      <c r="D407" s="76"/>
      <c r="E407" s="77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</row>
    <row r="408" spans="1:16" s="2" customFormat="1" x14ac:dyDescent="0.25">
      <c r="A408" s="70"/>
      <c r="B408" s="75"/>
      <c r="C408" s="76"/>
      <c r="D408" s="76"/>
      <c r="E408" s="77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</row>
    <row r="409" spans="1:16" s="2" customFormat="1" x14ac:dyDescent="0.25">
      <c r="A409" s="70"/>
      <c r="B409" s="75"/>
      <c r="C409" s="76"/>
      <c r="D409" s="76"/>
      <c r="E409" s="77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</row>
    <row r="410" spans="1:16" s="2" customFormat="1" x14ac:dyDescent="0.25">
      <c r="A410" s="70"/>
      <c r="B410" s="75"/>
      <c r="C410" s="76"/>
      <c r="D410" s="76"/>
      <c r="E410" s="77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</row>
    <row r="411" spans="1:16" s="2" customFormat="1" x14ac:dyDescent="0.25">
      <c r="A411" s="70"/>
      <c r="B411" s="75"/>
      <c r="C411" s="76"/>
      <c r="D411" s="76"/>
      <c r="E411" s="77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</row>
    <row r="412" spans="1:16" s="2" customFormat="1" x14ac:dyDescent="0.25">
      <c r="A412" s="70"/>
      <c r="B412" s="75"/>
      <c r="C412" s="76"/>
      <c r="D412" s="76"/>
      <c r="E412" s="77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</row>
    <row r="413" spans="1:16" s="2" customFormat="1" x14ac:dyDescent="0.25">
      <c r="A413" s="70"/>
      <c r="B413" s="75"/>
      <c r="C413" s="76"/>
      <c r="D413" s="76"/>
      <c r="E413" s="77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</row>
    <row r="414" spans="1:16" s="2" customFormat="1" x14ac:dyDescent="0.25">
      <c r="A414" s="70"/>
      <c r="B414" s="75"/>
      <c r="C414" s="76"/>
      <c r="D414" s="76"/>
      <c r="E414" s="77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</row>
    <row r="415" spans="1:16" s="2" customFormat="1" x14ac:dyDescent="0.25">
      <c r="A415" s="70"/>
      <c r="B415" s="75"/>
      <c r="C415" s="76"/>
      <c r="D415" s="76"/>
      <c r="E415" s="77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</row>
    <row r="416" spans="1:16" s="2" customFormat="1" x14ac:dyDescent="0.25">
      <c r="A416" s="70"/>
      <c r="B416" s="75"/>
      <c r="C416" s="76"/>
      <c r="D416" s="76"/>
      <c r="E416" s="77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</row>
    <row r="417" spans="1:16" s="2" customFormat="1" x14ac:dyDescent="0.25">
      <c r="A417" s="70"/>
      <c r="B417" s="75"/>
      <c r="C417" s="76"/>
      <c r="D417" s="76"/>
      <c r="E417" s="77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</row>
    <row r="418" spans="1:16" s="2" customFormat="1" x14ac:dyDescent="0.25">
      <c r="A418" s="70"/>
      <c r="B418" s="75"/>
      <c r="C418" s="76"/>
      <c r="D418" s="76"/>
      <c r="E418" s="77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</row>
    <row r="419" spans="1:16" s="2" customFormat="1" x14ac:dyDescent="0.25">
      <c r="A419" s="70"/>
      <c r="B419" s="75"/>
      <c r="C419" s="76"/>
      <c r="D419" s="76"/>
      <c r="E419" s="77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</row>
    <row r="420" spans="1:16" s="2" customFormat="1" x14ac:dyDescent="0.25">
      <c r="A420" s="70"/>
      <c r="B420" s="75"/>
      <c r="C420" s="76"/>
      <c r="D420" s="76"/>
      <c r="E420" s="77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</row>
    <row r="421" spans="1:16" s="2" customFormat="1" x14ac:dyDescent="0.25">
      <c r="A421" s="70"/>
      <c r="B421" s="75"/>
      <c r="C421" s="76"/>
      <c r="D421" s="76"/>
      <c r="E421" s="77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</row>
    <row r="422" spans="1:16" s="2" customFormat="1" x14ac:dyDescent="0.25">
      <c r="A422" s="70"/>
      <c r="B422" s="75"/>
      <c r="C422" s="76"/>
      <c r="D422" s="76"/>
      <c r="E422" s="77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</row>
    <row r="423" spans="1:16" s="2" customFormat="1" x14ac:dyDescent="0.25">
      <c r="A423" s="70"/>
      <c r="B423" s="75"/>
      <c r="C423" s="76"/>
      <c r="D423" s="76"/>
      <c r="E423" s="77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</row>
    <row r="424" spans="1:16" s="2" customFormat="1" x14ac:dyDescent="0.25">
      <c r="A424" s="70"/>
      <c r="B424" s="75"/>
      <c r="C424" s="76"/>
      <c r="D424" s="76"/>
      <c r="E424" s="77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</row>
    <row r="425" spans="1:16" s="2" customFormat="1" x14ac:dyDescent="0.25">
      <c r="A425" s="70"/>
      <c r="B425" s="75"/>
      <c r="C425" s="76"/>
      <c r="D425" s="76"/>
      <c r="E425" s="77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</row>
    <row r="426" spans="1:16" s="2" customFormat="1" x14ac:dyDescent="0.25">
      <c r="A426" s="70"/>
      <c r="B426" s="75"/>
      <c r="C426" s="76"/>
      <c r="D426" s="76"/>
      <c r="E426" s="77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</row>
    <row r="427" spans="1:16" s="2" customFormat="1" x14ac:dyDescent="0.25">
      <c r="A427" s="70"/>
      <c r="B427" s="75"/>
      <c r="C427" s="76"/>
      <c r="D427" s="76"/>
      <c r="E427" s="77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</row>
    <row r="428" spans="1:16" s="2" customFormat="1" x14ac:dyDescent="0.25">
      <c r="A428" s="70"/>
      <c r="B428" s="75"/>
      <c r="C428" s="76"/>
      <c r="D428" s="76"/>
      <c r="E428" s="77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</row>
    <row r="429" spans="1:16" s="2" customFormat="1" x14ac:dyDescent="0.25">
      <c r="A429" s="70"/>
      <c r="B429" s="75"/>
      <c r="C429" s="76"/>
      <c r="D429" s="76"/>
      <c r="E429" s="77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</row>
    <row r="430" spans="1:16" s="2" customFormat="1" x14ac:dyDescent="0.25">
      <c r="A430" s="70"/>
      <c r="B430" s="75"/>
      <c r="C430" s="76"/>
      <c r="D430" s="76"/>
      <c r="E430" s="77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</row>
    <row r="431" spans="1:16" s="2" customFormat="1" x14ac:dyDescent="0.25">
      <c r="A431" s="70"/>
      <c r="B431" s="75"/>
      <c r="C431" s="76"/>
      <c r="D431" s="76"/>
      <c r="E431" s="77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</row>
    <row r="432" spans="1:16" s="2" customFormat="1" x14ac:dyDescent="0.25">
      <c r="A432" s="70"/>
      <c r="B432" s="75"/>
      <c r="C432" s="76"/>
      <c r="D432" s="76"/>
      <c r="E432" s="77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</row>
    <row r="433" spans="1:16" s="2" customFormat="1" x14ac:dyDescent="0.25">
      <c r="A433" s="70"/>
      <c r="B433" s="75"/>
      <c r="C433" s="76"/>
      <c r="D433" s="76"/>
      <c r="E433" s="77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</row>
    <row r="434" spans="1:16" s="2" customFormat="1" x14ac:dyDescent="0.25">
      <c r="A434" s="70"/>
      <c r="B434" s="75"/>
      <c r="C434" s="76"/>
      <c r="D434" s="76"/>
      <c r="E434" s="77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</row>
    <row r="435" spans="1:16" s="2" customFormat="1" x14ac:dyDescent="0.25">
      <c r="A435" s="70"/>
      <c r="B435" s="75"/>
      <c r="C435" s="76"/>
      <c r="D435" s="76"/>
      <c r="E435" s="77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</row>
    <row r="436" spans="1:16" s="2" customFormat="1" x14ac:dyDescent="0.25">
      <c r="A436" s="70"/>
      <c r="B436" s="75"/>
      <c r="C436" s="76"/>
      <c r="D436" s="76"/>
      <c r="E436" s="77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</row>
    <row r="437" spans="1:16" s="2" customFormat="1" x14ac:dyDescent="0.25">
      <c r="A437" s="70"/>
      <c r="B437" s="75"/>
      <c r="C437" s="76"/>
      <c r="D437" s="76"/>
      <c r="E437" s="77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</row>
    <row r="438" spans="1:16" s="2" customFormat="1" x14ac:dyDescent="0.25">
      <c r="A438" s="70"/>
      <c r="B438" s="75"/>
      <c r="C438" s="76"/>
      <c r="D438" s="76"/>
      <c r="E438" s="77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</row>
    <row r="439" spans="1:16" s="2" customFormat="1" x14ac:dyDescent="0.25">
      <c r="A439" s="70"/>
      <c r="B439" s="75"/>
      <c r="C439" s="76"/>
      <c r="D439" s="76"/>
      <c r="E439" s="77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</row>
    <row r="440" spans="1:16" s="2" customFormat="1" x14ac:dyDescent="0.25">
      <c r="A440" s="70"/>
      <c r="B440" s="75"/>
      <c r="C440" s="76"/>
      <c r="D440" s="76"/>
      <c r="E440" s="77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</row>
    <row r="441" spans="1:16" s="2" customFormat="1" x14ac:dyDescent="0.25">
      <c r="A441" s="70"/>
      <c r="B441" s="75"/>
      <c r="C441" s="76"/>
      <c r="D441" s="76"/>
      <c r="E441" s="77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</row>
    <row r="442" spans="1:16" s="2" customFormat="1" x14ac:dyDescent="0.25">
      <c r="A442" s="70"/>
      <c r="B442" s="75"/>
      <c r="C442" s="76"/>
      <c r="D442" s="76"/>
      <c r="E442" s="77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</row>
    <row r="443" spans="1:16" s="2" customFormat="1" x14ac:dyDescent="0.25">
      <c r="A443" s="70"/>
      <c r="B443" s="75"/>
      <c r="C443" s="76"/>
      <c r="D443" s="76"/>
      <c r="E443" s="77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</row>
    <row r="444" spans="1:16" s="2" customFormat="1" x14ac:dyDescent="0.25">
      <c r="A444" s="70"/>
      <c r="B444" s="75"/>
      <c r="C444" s="76"/>
      <c r="D444" s="76"/>
      <c r="E444" s="77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</row>
    <row r="445" spans="1:16" s="2" customFormat="1" x14ac:dyDescent="0.25">
      <c r="A445" s="70"/>
      <c r="B445" s="75"/>
      <c r="C445" s="76"/>
      <c r="D445" s="76"/>
      <c r="E445" s="77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</row>
    <row r="446" spans="1:16" s="2" customFormat="1" x14ac:dyDescent="0.25">
      <c r="A446" s="70"/>
      <c r="B446" s="75"/>
      <c r="C446" s="76"/>
      <c r="D446" s="76"/>
      <c r="E446" s="77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</row>
    <row r="447" spans="1:16" s="2" customFormat="1" x14ac:dyDescent="0.25">
      <c r="A447" s="70"/>
      <c r="B447" s="75"/>
      <c r="C447" s="76"/>
      <c r="D447" s="76"/>
      <c r="E447" s="77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</row>
    <row r="448" spans="1:16" s="2" customFormat="1" x14ac:dyDescent="0.25">
      <c r="A448" s="70"/>
      <c r="B448" s="75"/>
      <c r="C448" s="76"/>
      <c r="D448" s="76"/>
      <c r="E448" s="77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</row>
    <row r="449" spans="1:16" s="2" customFormat="1" x14ac:dyDescent="0.25">
      <c r="A449" s="70"/>
      <c r="B449" s="75"/>
      <c r="C449" s="76"/>
      <c r="D449" s="76"/>
      <c r="E449" s="77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</row>
    <row r="450" spans="1:16" s="2" customFormat="1" x14ac:dyDescent="0.25">
      <c r="A450" s="70"/>
      <c r="B450" s="75"/>
      <c r="C450" s="76"/>
      <c r="D450" s="76"/>
      <c r="E450" s="77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</row>
    <row r="451" spans="1:16" s="2" customFormat="1" x14ac:dyDescent="0.25">
      <c r="A451" s="70"/>
      <c r="B451" s="75"/>
      <c r="C451" s="76"/>
      <c r="D451" s="76"/>
      <c r="E451" s="77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</row>
    <row r="452" spans="1:16" s="2" customFormat="1" x14ac:dyDescent="0.25">
      <c r="A452" s="70"/>
      <c r="B452" s="75"/>
      <c r="C452" s="76"/>
      <c r="D452" s="76"/>
      <c r="E452" s="77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</row>
    <row r="453" spans="1:16" s="2" customFormat="1" x14ac:dyDescent="0.25">
      <c r="A453" s="70"/>
      <c r="B453" s="75"/>
      <c r="C453" s="76"/>
      <c r="D453" s="76"/>
      <c r="E453" s="77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</row>
    <row r="454" spans="1:16" s="2" customFormat="1" x14ac:dyDescent="0.25">
      <c r="A454" s="70"/>
      <c r="B454" s="75"/>
      <c r="C454" s="76"/>
      <c r="D454" s="76"/>
      <c r="E454" s="77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</row>
    <row r="455" spans="1:16" s="2" customFormat="1" x14ac:dyDescent="0.25">
      <c r="A455" s="70"/>
      <c r="B455" s="75"/>
      <c r="C455" s="76"/>
      <c r="D455" s="76"/>
      <c r="E455" s="77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</row>
    <row r="456" spans="1:16" s="2" customFormat="1" x14ac:dyDescent="0.25">
      <c r="A456" s="70"/>
      <c r="B456" s="75"/>
      <c r="C456" s="76"/>
      <c r="D456" s="76"/>
      <c r="E456" s="77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</row>
    <row r="457" spans="1:16" s="2" customFormat="1" x14ac:dyDescent="0.25">
      <c r="A457" s="70"/>
      <c r="B457" s="75"/>
      <c r="C457" s="76"/>
      <c r="D457" s="76"/>
      <c r="E457" s="77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</row>
    <row r="458" spans="1:16" s="2" customFormat="1" x14ac:dyDescent="0.25">
      <c r="A458" s="70"/>
      <c r="B458" s="75"/>
      <c r="C458" s="76"/>
      <c r="D458" s="76"/>
      <c r="E458" s="77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</row>
    <row r="459" spans="1:16" s="2" customFormat="1" x14ac:dyDescent="0.25">
      <c r="A459" s="70"/>
      <c r="B459" s="75"/>
      <c r="C459" s="76"/>
      <c r="D459" s="76"/>
      <c r="E459" s="77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</row>
    <row r="460" spans="1:16" s="2" customFormat="1" x14ac:dyDescent="0.25">
      <c r="A460" s="70"/>
      <c r="B460" s="75"/>
      <c r="C460" s="76"/>
      <c r="D460" s="76"/>
      <c r="E460" s="77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</row>
    <row r="461" spans="1:16" s="2" customFormat="1" x14ac:dyDescent="0.25">
      <c r="A461" s="70"/>
      <c r="B461" s="75"/>
      <c r="C461" s="76"/>
      <c r="D461" s="76"/>
      <c r="E461" s="77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</row>
    <row r="462" spans="1:16" s="2" customFormat="1" x14ac:dyDescent="0.25">
      <c r="A462" s="70"/>
      <c r="B462" s="75"/>
      <c r="C462" s="76"/>
      <c r="D462" s="76"/>
      <c r="E462" s="77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</row>
    <row r="463" spans="1:16" s="2" customFormat="1" x14ac:dyDescent="0.25">
      <c r="A463" s="70"/>
      <c r="B463" s="75"/>
      <c r="C463" s="76"/>
      <c r="D463" s="76"/>
      <c r="E463" s="77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</row>
    <row r="464" spans="1:16" s="2" customFormat="1" x14ac:dyDescent="0.25">
      <c r="A464" s="70"/>
      <c r="B464" s="75"/>
      <c r="C464" s="76"/>
      <c r="D464" s="76"/>
      <c r="E464" s="77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</row>
    <row r="465" spans="1:16" s="2" customFormat="1" x14ac:dyDescent="0.25">
      <c r="A465" s="70"/>
      <c r="B465" s="75"/>
      <c r="C465" s="76"/>
      <c r="D465" s="76"/>
      <c r="E465" s="77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</row>
    <row r="466" spans="1:16" s="2" customFormat="1" x14ac:dyDescent="0.25">
      <c r="A466" s="70"/>
      <c r="B466" s="75"/>
      <c r="C466" s="76"/>
      <c r="D466" s="76"/>
      <c r="E466" s="77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</row>
    <row r="467" spans="1:16" s="2" customFormat="1" x14ac:dyDescent="0.25">
      <c r="A467" s="70"/>
      <c r="B467" s="75"/>
      <c r="C467" s="76"/>
      <c r="D467" s="76"/>
      <c r="E467" s="77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</row>
    <row r="468" spans="1:16" s="2" customFormat="1" x14ac:dyDescent="0.25">
      <c r="A468" s="70"/>
      <c r="B468" s="75"/>
      <c r="C468" s="76"/>
      <c r="D468" s="76"/>
      <c r="E468" s="77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</row>
    <row r="469" spans="1:16" s="2" customFormat="1" x14ac:dyDescent="0.25">
      <c r="A469" s="70"/>
      <c r="B469" s="75"/>
      <c r="C469" s="76"/>
      <c r="D469" s="76"/>
      <c r="E469" s="77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</row>
    <row r="470" spans="1:16" s="2" customFormat="1" x14ac:dyDescent="0.25">
      <c r="A470" s="70"/>
      <c r="B470" s="75"/>
      <c r="C470" s="76"/>
      <c r="D470" s="76"/>
      <c r="E470" s="77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</row>
    <row r="471" spans="1:16" s="2" customFormat="1" x14ac:dyDescent="0.25">
      <c r="A471" s="70"/>
      <c r="B471" s="75"/>
      <c r="C471" s="76"/>
      <c r="D471" s="76"/>
      <c r="E471" s="77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</row>
    <row r="472" spans="1:16" s="2" customFormat="1" x14ac:dyDescent="0.25">
      <c r="A472" s="70"/>
      <c r="B472" s="75"/>
      <c r="C472" s="76"/>
      <c r="D472" s="76"/>
      <c r="E472" s="77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</row>
    <row r="473" spans="1:16" s="2" customFormat="1" x14ac:dyDescent="0.25">
      <c r="A473" s="70"/>
      <c r="B473" s="75"/>
      <c r="C473" s="76"/>
      <c r="D473" s="76"/>
      <c r="E473" s="77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</row>
    <row r="474" spans="1:16" s="2" customFormat="1" x14ac:dyDescent="0.25">
      <c r="A474" s="70"/>
      <c r="B474" s="75"/>
      <c r="C474" s="76"/>
      <c r="D474" s="76"/>
      <c r="E474" s="77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</row>
    <row r="475" spans="1:16" s="2" customFormat="1" x14ac:dyDescent="0.25">
      <c r="A475" s="70"/>
      <c r="B475" s="75"/>
      <c r="C475" s="76"/>
      <c r="D475" s="76"/>
      <c r="E475" s="77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</row>
    <row r="476" spans="1:16" s="2" customFormat="1" x14ac:dyDescent="0.25">
      <c r="A476" s="70"/>
      <c r="B476" s="75"/>
      <c r="C476" s="76"/>
      <c r="D476" s="76"/>
      <c r="E476" s="77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</row>
    <row r="477" spans="1:16" s="2" customFormat="1" x14ac:dyDescent="0.25">
      <c r="A477" s="70"/>
      <c r="B477" s="75"/>
      <c r="C477" s="76"/>
      <c r="D477" s="76"/>
      <c r="E477" s="77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</row>
    <row r="478" spans="1:16" s="2" customFormat="1" x14ac:dyDescent="0.25">
      <c r="A478" s="70"/>
      <c r="B478" s="75"/>
      <c r="C478" s="76"/>
      <c r="D478" s="76"/>
      <c r="E478" s="77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</row>
    <row r="479" spans="1:16" s="2" customFormat="1" x14ac:dyDescent="0.25">
      <c r="A479" s="70"/>
      <c r="B479" s="75"/>
      <c r="C479" s="76"/>
      <c r="D479" s="76"/>
      <c r="E479" s="77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</row>
    <row r="480" spans="1:16" s="2" customFormat="1" x14ac:dyDescent="0.25">
      <c r="A480" s="70"/>
      <c r="B480" s="75"/>
      <c r="C480" s="76"/>
      <c r="D480" s="76"/>
      <c r="E480" s="77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</row>
    <row r="481" spans="1:16" s="2" customFormat="1" x14ac:dyDescent="0.25">
      <c r="A481" s="70"/>
      <c r="B481" s="75"/>
      <c r="C481" s="76"/>
      <c r="D481" s="76"/>
      <c r="E481" s="77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</row>
    <row r="482" spans="1:16" s="2" customFormat="1" x14ac:dyDescent="0.25">
      <c r="A482" s="70"/>
      <c r="B482" s="75"/>
      <c r="C482" s="76"/>
      <c r="D482" s="76"/>
      <c r="E482" s="77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</row>
    <row r="483" spans="1:16" s="2" customFormat="1" x14ac:dyDescent="0.25">
      <c r="A483" s="70"/>
      <c r="B483" s="75"/>
      <c r="C483" s="76"/>
      <c r="D483" s="76"/>
      <c r="E483" s="77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</row>
    <row r="484" spans="1:16" s="2" customFormat="1" x14ac:dyDescent="0.25">
      <c r="A484" s="70"/>
      <c r="B484" s="75"/>
      <c r="C484" s="76"/>
      <c r="D484" s="76"/>
      <c r="E484" s="77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</row>
    <row r="485" spans="1:16" s="2" customFormat="1" x14ac:dyDescent="0.25">
      <c r="A485" s="70"/>
      <c r="B485" s="75"/>
      <c r="C485" s="76"/>
      <c r="D485" s="76"/>
      <c r="E485" s="77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</row>
    <row r="486" spans="1:16" s="2" customFormat="1" x14ac:dyDescent="0.25">
      <c r="A486" s="70"/>
      <c r="B486" s="75"/>
      <c r="C486" s="76"/>
      <c r="D486" s="76"/>
      <c r="E486" s="77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</row>
    <row r="487" spans="1:16" s="2" customFormat="1" x14ac:dyDescent="0.25">
      <c r="A487" s="70"/>
      <c r="B487" s="75"/>
      <c r="C487" s="76"/>
      <c r="D487" s="76"/>
      <c r="E487" s="77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</row>
    <row r="488" spans="1:16" s="2" customFormat="1" x14ac:dyDescent="0.25">
      <c r="A488" s="70"/>
      <c r="B488" s="75"/>
      <c r="C488" s="76"/>
      <c r="D488" s="76"/>
      <c r="E488" s="77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</row>
    <row r="489" spans="1:16" s="2" customFormat="1" x14ac:dyDescent="0.25">
      <c r="A489" s="70"/>
      <c r="B489" s="75"/>
      <c r="C489" s="76"/>
      <c r="D489" s="76"/>
      <c r="E489" s="77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</row>
    <row r="490" spans="1:16" s="2" customFormat="1" x14ac:dyDescent="0.25">
      <c r="A490" s="70"/>
      <c r="B490" s="75"/>
      <c r="C490" s="76"/>
      <c r="D490" s="76"/>
      <c r="E490" s="77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</row>
    <row r="491" spans="1:16" s="2" customFormat="1" x14ac:dyDescent="0.25">
      <c r="A491" s="70"/>
      <c r="B491" s="75"/>
      <c r="C491" s="76"/>
      <c r="D491" s="76"/>
      <c r="E491" s="77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</row>
    <row r="492" spans="1:16" s="2" customFormat="1" x14ac:dyDescent="0.25">
      <c r="A492" s="70"/>
      <c r="B492" s="75"/>
      <c r="C492" s="76"/>
      <c r="D492" s="76"/>
      <c r="E492" s="77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</row>
    <row r="493" spans="1:16" s="2" customFormat="1" x14ac:dyDescent="0.25">
      <c r="A493" s="70"/>
      <c r="B493" s="75"/>
      <c r="C493" s="76"/>
      <c r="D493" s="76"/>
      <c r="E493" s="77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</row>
    <row r="494" spans="1:16" s="2" customFormat="1" x14ac:dyDescent="0.25">
      <c r="A494" s="70"/>
      <c r="B494" s="75"/>
      <c r="C494" s="76"/>
      <c r="D494" s="76"/>
      <c r="E494" s="77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</row>
    <row r="495" spans="1:16" s="2" customFormat="1" x14ac:dyDescent="0.25">
      <c r="A495" s="70"/>
      <c r="B495" s="75"/>
      <c r="C495" s="76"/>
      <c r="D495" s="76"/>
      <c r="E495" s="77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</row>
    <row r="496" spans="1:16" s="2" customFormat="1" x14ac:dyDescent="0.25">
      <c r="A496" s="70"/>
      <c r="B496" s="75"/>
      <c r="C496" s="76"/>
      <c r="D496" s="76"/>
      <c r="E496" s="77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</row>
    <row r="497" spans="1:16" s="2" customFormat="1" x14ac:dyDescent="0.25">
      <c r="A497" s="70"/>
      <c r="B497" s="75"/>
      <c r="C497" s="76"/>
      <c r="D497" s="76"/>
      <c r="E497" s="77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</row>
    <row r="498" spans="1:16" s="2" customFormat="1" x14ac:dyDescent="0.25">
      <c r="A498" s="70"/>
      <c r="B498" s="75"/>
      <c r="C498" s="76"/>
      <c r="D498" s="76"/>
      <c r="E498" s="77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</row>
    <row r="499" spans="1:16" s="2" customFormat="1" x14ac:dyDescent="0.25">
      <c r="A499" s="70"/>
      <c r="B499" s="75"/>
      <c r="C499" s="76"/>
      <c r="D499" s="76"/>
      <c r="E499" s="77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</row>
    <row r="500" spans="1:16" s="2" customFormat="1" x14ac:dyDescent="0.25">
      <c r="A500" s="70"/>
      <c r="B500" s="75"/>
      <c r="C500" s="76"/>
      <c r="D500" s="76"/>
      <c r="E500" s="77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</row>
    <row r="501" spans="1:16" s="2" customFormat="1" x14ac:dyDescent="0.25">
      <c r="A501" s="70"/>
      <c r="B501" s="75"/>
      <c r="C501" s="76"/>
      <c r="D501" s="76"/>
      <c r="E501" s="77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</row>
    <row r="502" spans="1:16" s="2" customFormat="1" x14ac:dyDescent="0.25">
      <c r="A502" s="70"/>
      <c r="B502" s="75"/>
      <c r="C502" s="76"/>
      <c r="D502" s="76"/>
      <c r="E502" s="77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</row>
    <row r="503" spans="1:16" s="2" customFormat="1" x14ac:dyDescent="0.25">
      <c r="A503" s="70"/>
      <c r="B503" s="75"/>
      <c r="C503" s="76"/>
      <c r="D503" s="76"/>
      <c r="E503" s="77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</row>
    <row r="504" spans="1:16" s="2" customFormat="1" x14ac:dyDescent="0.25">
      <c r="A504" s="70"/>
      <c r="B504" s="75"/>
      <c r="C504" s="76"/>
      <c r="D504" s="76"/>
      <c r="E504" s="77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</row>
    <row r="505" spans="1:16" s="2" customFormat="1" x14ac:dyDescent="0.25">
      <c r="A505" s="70"/>
      <c r="B505" s="75"/>
      <c r="C505" s="76"/>
      <c r="D505" s="76"/>
      <c r="E505" s="77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</row>
    <row r="506" spans="1:16" s="2" customFormat="1" x14ac:dyDescent="0.25">
      <c r="A506" s="70"/>
      <c r="B506" s="75"/>
      <c r="C506" s="76"/>
      <c r="D506" s="76"/>
      <c r="E506" s="77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</row>
    <row r="507" spans="1:16" s="2" customFormat="1" x14ac:dyDescent="0.25">
      <c r="A507" s="70"/>
      <c r="B507" s="75"/>
      <c r="C507" s="76"/>
      <c r="D507" s="76"/>
      <c r="E507" s="77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</row>
    <row r="508" spans="1:16" s="2" customFormat="1" x14ac:dyDescent="0.25">
      <c r="A508" s="70"/>
      <c r="B508" s="75"/>
      <c r="C508" s="76"/>
      <c r="D508" s="76"/>
      <c r="E508" s="77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</row>
    <row r="509" spans="1:16" s="2" customFormat="1" x14ac:dyDescent="0.25">
      <c r="A509" s="70"/>
      <c r="B509" s="75"/>
      <c r="C509" s="76"/>
      <c r="D509" s="76"/>
      <c r="E509" s="77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</row>
    <row r="510" spans="1:16" s="2" customFormat="1" x14ac:dyDescent="0.25">
      <c r="A510" s="70"/>
      <c r="B510" s="75"/>
      <c r="C510" s="76"/>
      <c r="D510" s="76"/>
      <c r="E510" s="77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</row>
    <row r="511" spans="1:16" s="2" customFormat="1" x14ac:dyDescent="0.25">
      <c r="A511" s="70"/>
      <c r="B511" s="75"/>
      <c r="C511" s="76"/>
      <c r="D511" s="76"/>
      <c r="E511" s="77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</row>
    <row r="512" spans="1:16" s="2" customFormat="1" x14ac:dyDescent="0.25">
      <c r="A512" s="70"/>
      <c r="B512" s="75"/>
      <c r="C512" s="76"/>
      <c r="D512" s="76"/>
      <c r="E512" s="77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</row>
    <row r="513" spans="1:16" s="2" customFormat="1" x14ac:dyDescent="0.25">
      <c r="A513" s="70"/>
      <c r="B513" s="75"/>
      <c r="C513" s="76"/>
      <c r="D513" s="76"/>
      <c r="E513" s="77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</row>
    <row r="514" spans="1:16" s="2" customFormat="1" x14ac:dyDescent="0.25">
      <c r="A514" s="70"/>
      <c r="B514" s="75"/>
      <c r="C514" s="76"/>
      <c r="D514" s="76"/>
      <c r="E514" s="77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</row>
    <row r="515" spans="1:16" s="2" customFormat="1" x14ac:dyDescent="0.25">
      <c r="A515" s="70"/>
      <c r="B515" s="75"/>
      <c r="C515" s="76"/>
      <c r="D515" s="76"/>
      <c r="E515" s="77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</row>
    <row r="516" spans="1:16" s="2" customFormat="1" x14ac:dyDescent="0.25">
      <c r="A516" s="70"/>
      <c r="B516" s="75"/>
      <c r="C516" s="76"/>
      <c r="D516" s="76"/>
      <c r="E516" s="77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</row>
    <row r="517" spans="1:16" s="2" customFormat="1" x14ac:dyDescent="0.25">
      <c r="A517" s="70"/>
      <c r="B517" s="75"/>
      <c r="C517" s="76"/>
      <c r="D517" s="76"/>
      <c r="E517" s="77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</row>
    <row r="518" spans="1:16" s="2" customFormat="1" x14ac:dyDescent="0.25">
      <c r="A518" s="70"/>
      <c r="B518" s="75"/>
      <c r="C518" s="76"/>
      <c r="D518" s="76"/>
      <c r="E518" s="77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</row>
    <row r="519" spans="1:16" s="2" customFormat="1" x14ac:dyDescent="0.25">
      <c r="A519" s="70"/>
      <c r="B519" s="75"/>
      <c r="C519" s="76"/>
      <c r="D519" s="76"/>
      <c r="E519" s="77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</row>
    <row r="520" spans="1:16" s="2" customFormat="1" x14ac:dyDescent="0.25">
      <c r="A520" s="70"/>
      <c r="B520" s="75"/>
      <c r="C520" s="76"/>
      <c r="D520" s="76"/>
      <c r="E520" s="77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</row>
    <row r="521" spans="1:16" s="2" customFormat="1" x14ac:dyDescent="0.25">
      <c r="A521" s="70"/>
      <c r="B521" s="75"/>
      <c r="C521" s="76"/>
      <c r="D521" s="76"/>
      <c r="E521" s="77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</row>
  </sheetData>
  <mergeCells count="17">
    <mergeCell ref="C2:C3"/>
    <mergeCell ref="O2:O3"/>
    <mergeCell ref="P2:P3"/>
    <mergeCell ref="N2:N3"/>
    <mergeCell ref="M2:M3"/>
    <mergeCell ref="K2:K3"/>
    <mergeCell ref="J2:J3"/>
    <mergeCell ref="L2:L3"/>
    <mergeCell ref="H2:H3"/>
    <mergeCell ref="I2:I3"/>
    <mergeCell ref="G2:G3"/>
    <mergeCell ref="D2:D3"/>
    <mergeCell ref="E2:E3"/>
    <mergeCell ref="F2:F3"/>
    <mergeCell ref="A1:B1"/>
    <mergeCell ref="A2:A3"/>
    <mergeCell ref="B2:B3"/>
  </mergeCells>
  <printOptions horizontalCentered="1"/>
  <pageMargins left="0.2" right="0.2" top="0.25" bottom="0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cp:lastPrinted>2023-02-23T12:20:26Z</cp:lastPrinted>
  <dcterms:created xsi:type="dcterms:W3CDTF">2023-02-23T11:43:38Z</dcterms:created>
  <dcterms:modified xsi:type="dcterms:W3CDTF">2023-02-23T12:22:05Z</dcterms:modified>
</cp:coreProperties>
</file>